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updateLinks="never" defaultThemeVersion="124226"/>
  <mc:AlternateContent xmlns:mc="http://schemas.openxmlformats.org/markup-compatibility/2006">
    <mc:Choice Requires="x15">
      <x15ac:absPath xmlns:x15ac="http://schemas.microsoft.com/office/spreadsheetml/2010/11/ac" url="S:\SourceCode_TFS\Trunk\FinancialTransparencyPortal\FinancialTransparencyPortal\Content\Docs\HB1378\"/>
    </mc:Choice>
  </mc:AlternateContent>
  <xr:revisionPtr revIDLastSave="0" documentId="8_{9E2248E3-6975-4179-9E41-1255D8595F58}" xr6:coauthVersionLast="45" xr6:coauthVersionMax="45" xr10:uidLastSave="{00000000-0000-0000-0000-000000000000}"/>
  <bookViews>
    <workbookView xWindow="630" yWindow="-15165" windowWidth="28155" windowHeight="14475" tabRatio="686" firstSheet="1" activeTab="1" xr2:uid="{00000000-000D-0000-FFFF-FFFF00000000}"/>
  </bookViews>
  <sheets>
    <sheet name="Table of Contents" sheetId="16" r:id="rId1"/>
    <sheet name="1- Contact Information" sheetId="14" r:id="rId2"/>
    <sheet name="2 - Individual Debt Obligations" sheetId="13" r:id="rId3"/>
    <sheet name="3 - Summary of Debt Obligations" sheetId="17" r:id="rId4"/>
    <sheet name="Hide" sheetId="2" state="hidden" r:id="rId5"/>
    <sheet name="4 - Additional Notes" sheetId="19" r:id="rId6"/>
    <sheet name="5 - Optional Reporting" sheetId="18" r:id="rId7"/>
    <sheet name="6 - Instructions and Glossary" sheetId="15" r:id="rId8"/>
  </sheets>
  <externalReferences>
    <externalReference r:id="rId9"/>
  </externalReferences>
  <definedNames>
    <definedName name="_xlnm.Print_Area" localSheetId="1">'1- Contact Information'!$A$1:$B$31</definedName>
    <definedName name="_xlnm.Print_Area" localSheetId="2">'2 - Individual Debt Obligations'!$B$1:$Q$66</definedName>
    <definedName name="TitleRegionAdditionalNotes..B13.4">#REF!</definedName>
    <definedName name="TitleRegionContactInformation..B30.1">#REF!</definedName>
    <definedName name="TitleRegionEntityInformation..B13.1">#REF!</definedName>
    <definedName name="TitleRegionEntityInformation..B4.2">#REF!</definedName>
    <definedName name="TitleRegionEntityInformation..B4.3">#REF!</definedName>
    <definedName name="TitleRegionIndividualDebtObligations..S110.2">#REF!</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#REF!</definedName>
    <definedName name="TitleRegionTotalTaxAdValoremPerCapita..B24.3">#REF!</definedName>
    <definedName name="TitleRegionTotalTaxRevDebt..B12.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2" i="13" l="1"/>
  <c r="K60" i="13"/>
  <c r="L28" i="13"/>
  <c r="L15" i="13"/>
  <c r="L8" i="13"/>
  <c r="J55" i="13"/>
  <c r="J60" i="13" s="1"/>
  <c r="L39" i="13"/>
  <c r="B17" i="17"/>
  <c r="B16" i="17"/>
  <c r="B15" i="17"/>
  <c r="J58" i="13"/>
  <c r="J54" i="13"/>
  <c r="J53" i="13"/>
  <c r="J52" i="13"/>
  <c r="J51" i="13"/>
  <c r="J50" i="13"/>
  <c r="J49" i="13"/>
  <c r="L7" i="13"/>
  <c r="L14" i="13"/>
  <c r="L13" i="13"/>
  <c r="L38" i="13"/>
  <c r="L27" i="13"/>
  <c r="L11" i="13"/>
  <c r="L12" i="13"/>
  <c r="L35" i="13"/>
  <c r="F60" i="13"/>
  <c r="E60" i="13"/>
  <c r="D60" i="13"/>
  <c r="L37" i="13"/>
  <c r="L46" i="13"/>
  <c r="L26" i="13"/>
  <c r="L44" i="13"/>
  <c r="L25" i="13"/>
  <c r="L9" i="13"/>
  <c r="L10" i="13"/>
  <c r="L20" i="13"/>
  <c r="L21" i="13"/>
  <c r="L22" i="13"/>
  <c r="L60" i="13" s="1"/>
  <c r="L64" i="13" s="1"/>
  <c r="L23" i="13"/>
  <c r="L24" i="13"/>
  <c r="L31" i="13"/>
  <c r="L33" i="13"/>
  <c r="L34" i="13"/>
  <c r="L36" i="13"/>
  <c r="L42" i="13"/>
  <c r="L43" i="13"/>
  <c r="L45" i="13"/>
  <c r="I60" i="13"/>
  <c r="C3" i="2"/>
  <c r="C4" i="2"/>
  <c r="C5" i="2"/>
  <c r="C6" i="2"/>
</calcChain>
</file>

<file path=xl/sharedStrings.xml><?xml version="1.0" encoding="utf-8"?>
<sst xmlns="http://schemas.openxmlformats.org/spreadsheetml/2006/main" count="702" uniqueCount="399">
  <si>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</si>
  <si>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</si>
  <si>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</si>
  <si>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</si>
  <si>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</si>
  <si>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</si>
  <si>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</si>
  <si>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</si>
  <si>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</si>
  <si>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</si>
  <si>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</si>
  <si>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</si>
  <si>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</si>
  <si>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</si>
  <si>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</si>
  <si>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</si>
  <si>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</si>
  <si>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</si>
  <si>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</si>
  <si>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</si>
  <si>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</si>
  <si>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</si>
  <si>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</si>
  <si>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</si>
  <si>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</si>
  <si>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</si>
  <si>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</si>
  <si>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</si>
  <si>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</si>
  <si>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</si>
  <si>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</si>
  <si>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</si>
  <si>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</si>
  <si>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</si>
  <si>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</si>
  <si>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</si>
  <si>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</si>
  <si>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</si>
  <si>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</si>
  <si>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</si>
  <si>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</si>
  <si>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</si>
  <si>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</si>
  <si>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</si>
  <si>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</si>
  <si>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</si>
  <si>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</si>
  <si>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</si>
  <si>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</si>
  <si>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</si>
  <si>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</si>
  <si>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</si>
  <si>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</si>
  <si>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</si>
  <si>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</si>
  <si>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</si>
  <si>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</si>
  <si>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</si>
  <si>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</si>
  <si>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</si>
  <si>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</si>
  <si>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</si>
  <si>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</si>
  <si>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</si>
  <si>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</si>
  <si>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</si>
  <si>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</si>
  <si>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</si>
  <si>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</si>
  <si>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</si>
  <si>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</si>
  <si>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</si>
  <si>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</si>
  <si>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</si>
  <si>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</si>
  <si>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</si>
  <si>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</si>
  <si>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</si>
  <si>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</si>
  <si>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</si>
  <si>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</si>
  <si>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</si>
  <si>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</si>
  <si>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</si>
  <si>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</si>
  <si>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</si>
  <si>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</si>
  <si>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</si>
  <si>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</si>
  <si>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</si>
  <si>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</si>
  <si>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</si>
  <si>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</si>
  <si>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</si>
  <si>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</si>
  <si>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</si>
  <si>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</si>
  <si>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</si>
  <si>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</si>
  <si>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</si>
  <si>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</si>
  <si>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</si>
  <si>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</si>
  <si>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</si>
  <si>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</si>
  <si>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</si>
  <si>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</si>
  <si>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</si>
  <si>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</si>
  <si>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</si>
  <si>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</si>
  <si>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</si>
  <si>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</si>
  <si>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</si>
  <si>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</si>
  <si>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</si>
  <si>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</si>
  <si>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</si>
  <si>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</si>
  <si>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</si>
  <si>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</si>
  <si>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</si>
  <si>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</si>
  <si>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</si>
  <si>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</si>
  <si>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</si>
  <si>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</si>
  <si>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</si>
  <si>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</si>
  <si>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</si>
  <si>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</si>
  <si>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</si>
  <si>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</si>
  <si>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</si>
  <si>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</si>
  <si>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</si>
  <si>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</si>
  <si>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</si>
  <si>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</si>
  <si>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</si>
  <si>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</si>
  <si>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</si>
  <si>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</si>
  <si>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</si>
  <si>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</si>
  <si>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</si>
  <si>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</si>
  <si>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</si>
  <si>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</si>
  <si>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</si>
  <si>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</si>
  <si>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</si>
  <si>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</si>
  <si>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</si>
  <si>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</si>
  <si>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</si>
  <si>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</si>
  <si>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</si>
  <si>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</si>
  <si>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</si>
  <si>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</si>
  <si>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</si>
  <si>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</si>
  <si>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</si>
  <si>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</si>
  <si>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</si>
  <si>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</si>
  <si>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</si>
  <si>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</si>
  <si>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</si>
  <si>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</si>
  <si>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</si>
  <si>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</si>
  <si>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</si>
  <si>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</si>
  <si>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</si>
  <si>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</si>
  <si>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</si>
  <si>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</si>
  <si>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</si>
  <si>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</si>
  <si>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</si>
  <si>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</si>
  <si>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</si>
  <si>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</si>
  <si>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</si>
  <si>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</si>
  <si>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</si>
  <si>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</si>
  <si>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</si>
  <si>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</si>
  <si>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</si>
  <si>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</si>
  <si>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</si>
  <si>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</si>
  <si>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</si>
  <si>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</si>
  <si>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</si>
  <si>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</si>
  <si>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</si>
  <si>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</si>
  <si>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</si>
  <si>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</si>
  <si>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</si>
  <si>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</si>
  <si>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</si>
  <si>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</si>
  <si>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</si>
  <si>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</si>
  <si>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</si>
  <si>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</si>
  <si>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</si>
  <si>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</si>
  <si>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</si>
  <si>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</si>
  <si>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</si>
  <si>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</si>
  <si>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</si>
  <si>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</si>
  <si>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</si>
  <si>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</si>
  <si>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</si>
  <si>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</si>
  <si>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</si>
  <si>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</si>
  <si>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</si>
  <si>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</si>
  <si>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</si>
  <si>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</si>
  <si>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</si>
  <si>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</si>
  <si>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</si>
  <si>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</si>
  <si>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</si>
  <si>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</si>
  <si>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</si>
  <si>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</si>
  <si>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</si>
  <si>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</si>
  <si>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</si>
  <si>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</si>
  <si>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</si>
  <si>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</si>
  <si>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</si>
  <si>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</si>
  <si>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</si>
  <si>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</si>
  <si>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</si>
  <si>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</si>
  <si>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</si>
  <si>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</si>
  <si>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</si>
  <si>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</si>
  <si>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</si>
  <si>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</si>
  <si>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</si>
  <si>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</si>
  <si>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</si>
  <si>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</si>
  <si>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</si>
  <si>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</si>
  <si>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</si>
  <si>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</si>
  <si>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</si>
  <si>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</si>
  <si>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</si>
  <si>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</si>
  <si>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</si>
  <si>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</si>
  <si>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</si>
  <si>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</si>
  <si>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</si>
  <si>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</si>
  <si>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</si>
  <si>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</si>
  <si>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</si>
  <si>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</si>
  <si>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</si>
  <si>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</si>
  <si>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</si>
  <si>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</si>
  <si>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A) The Bonds are payable from the receipts of a separate, direct and continuing annual ad valorem tax levied, without legal limit as to rate or amount, on all taxable property within the County</t>
  </si>
  <si>
    <t>TOTAL UNSPENT PROCEEDS INCLUDING REFUNDED DEBT</t>
  </si>
  <si>
    <t>Unspent proceeds from fully refunded debt</t>
  </si>
  <si>
    <t>TOTAL DEBT</t>
  </si>
  <si>
    <t>A)</t>
  </si>
  <si>
    <t>Unlimited Tax Refunding</t>
  </si>
  <si>
    <t>Advance Refund: (Partial) ULT RF 2005</t>
  </si>
  <si>
    <t>Limited Tax  REF Series 2016B Taxable</t>
  </si>
  <si>
    <t>Advance Refund(Partial) CO's 2006, 2007, 2008, 2010, 2011; PIB's 2007, 2008 tax, 2009 2010, 2011; RB's 2008, 2009, 2010, 2011</t>
  </si>
  <si>
    <t>Limited Tax  REF Series 2016A</t>
  </si>
  <si>
    <t>Advance Refund CO's - 2007, 2007A, 2008; PIB's - 2007, 2008; Road Bonds - 2007, 2008</t>
  </si>
  <si>
    <t>Limited Tax  REF Series 2015</t>
  </si>
  <si>
    <t>Advance Refund U/T Refunding Bonds 2006</t>
  </si>
  <si>
    <t>Limited Tax  REF Series 2015 Taxable</t>
  </si>
  <si>
    <t>Advance Refund (Partial): CO's - 2006, 2007, 2007A; PIB's 2006, 2007; Road Bonds - 2006, 2007</t>
  </si>
  <si>
    <t>Limited Tax  REF Series 2014</t>
  </si>
  <si>
    <t>Advance Refund (Partial): CO's- 2003 &amp; 2006; PIB's- 2003, 2004, 2005 and 2006; Road Bonds- 2004, 2005 and 2006; L/T Refunding Bond- 2004</t>
  </si>
  <si>
    <t>Limited Tax  REF Series 2012</t>
  </si>
  <si>
    <t>Limited Tax Refunding</t>
  </si>
  <si>
    <t>Design and construction of road projects that, upon completion, will become part of the Texas state highway system.</t>
  </si>
  <si>
    <t>Limited Tax  St Hwy Series 2016</t>
  </si>
  <si>
    <t>Limited Tax  St Hwy Series 2015</t>
  </si>
  <si>
    <t>Limited Tax  St Hwy Series 2014A</t>
  </si>
  <si>
    <t>Limited Tax  St Hwy Series 2014</t>
  </si>
  <si>
    <t>Pass-through financing agreement that the County has with the Texas Department of Transportation to build roads that upon completion will become part of the state highway system</t>
  </si>
  <si>
    <t>Limited Tax  St Hwy Series 2012</t>
  </si>
  <si>
    <t>State Highway Bonds</t>
  </si>
  <si>
    <t>Road Improvements authorized by the 2011 bond election</t>
  </si>
  <si>
    <t>Unlimited Tax  RB Series 2016</t>
  </si>
  <si>
    <t>Unlimited Tax  RB Series 2015</t>
  </si>
  <si>
    <t>Unlimited Tax  RB Series 2014</t>
  </si>
  <si>
    <t>Unlimited Tax  RB Series 2013</t>
  </si>
  <si>
    <t>Road Improvements authorized by the 2000 and 2011 bond elections</t>
  </si>
  <si>
    <t>Unlimited Tax  RB Series 2012</t>
  </si>
  <si>
    <t>Road Improvements authorized by the 2005 bond election</t>
  </si>
  <si>
    <t>Unlimited Tax  RB Series 2011</t>
  </si>
  <si>
    <t>Travis County Bee Cave Road District</t>
  </si>
  <si>
    <t>Road Bonds</t>
  </si>
  <si>
    <t>Park Improvements authorized by the 2011 bond election</t>
  </si>
  <si>
    <t>Limited Tax  PIB Series 2016</t>
  </si>
  <si>
    <t>Limited Tax  PIB Series 2015</t>
  </si>
  <si>
    <t>Limited Tax  PIB Series 2014</t>
  </si>
  <si>
    <t>Limited Tax  PIB Series 2013</t>
  </si>
  <si>
    <t>Limited Tax  PIB Series 2012</t>
  </si>
  <si>
    <t>Park Improvements authorized by the 2005 bond election</t>
  </si>
  <si>
    <t>Limited Tax  PIB Series 2011</t>
  </si>
  <si>
    <t>Permanent Improvement Bonds</t>
  </si>
  <si>
    <t>Construction and equipping a new purchasing warehouse; constructing, improving, renovating and equipping County administrative, justice and social services facilities; constructing and improving County roads, including bridge contruction, utility relocation, safety and signalization improvements, related road drainage improvements, and acquiring right-of-way in connection therewith; constructing and equipping a new medical examiner facility</t>
  </si>
  <si>
    <t>Limited Tax  CO Series 2016</t>
  </si>
  <si>
    <t>Construction, improvement, renovating and / or equipping County administrative, justice, social services, and jail facilities; construction and improvement of County roads, including bridge construction; acquisition of County vehicles and heavy equipment</t>
  </si>
  <si>
    <t>Limited Tax  CO Series 2015</t>
  </si>
  <si>
    <t>Acquire and install computer equipment and software; acquire install and upgrade telecommunications equipment; construction and improvement of County administrative, justice and social service facilities; renovating sheriff facilities</t>
  </si>
  <si>
    <t>Limited Tax  CO Series 2014</t>
  </si>
  <si>
    <t xml:space="preserve">Land acquisition </t>
  </si>
  <si>
    <t xml:space="preserve">Limited Tax  CO Series 2011 </t>
  </si>
  <si>
    <t>Certificates of Obligation</t>
  </si>
  <si>
    <t>Bonded Debt</t>
  </si>
  <si>
    <t>Other Income</t>
  </si>
  <si>
    <t>comments or additional information per individual debt obligation</t>
  </si>
  <si>
    <t xml:space="preserve">explanation of repayment source </t>
  </si>
  <si>
    <t>current credit rating (enter any that apply)</t>
  </si>
  <si>
    <t>official stated purpose for which the debt obligation was authorized</t>
  </si>
  <si>
    <t>proceeds unspent</t>
  </si>
  <si>
    <t>proceeds spent</t>
  </si>
  <si>
    <t>total proceeds received</t>
  </si>
  <si>
    <t>secured in any way by ad valorem taxes (Y/N)</t>
  </si>
  <si>
    <t>final maturity date</t>
  </si>
  <si>
    <t>combined principal and interest required to pay each outstanding debt obligation on time and in full</t>
  </si>
  <si>
    <t>principal outstanding</t>
  </si>
  <si>
    <t>principal issued</t>
  </si>
  <si>
    <t>If debt is conduit or component debt, enter related entity name here:</t>
  </si>
  <si>
    <t xml:space="preserve">outstanding debt obligation </t>
  </si>
  <si>
    <t>OPTIONAL</t>
  </si>
  <si>
    <t xml:space="preserve">Please fill in each column for EACH outstanding debt obligation as of the last day of the political subdivision's most recently completed fiscal year. NOTE: Please review the information submitted carefully. All submissions will be posted as-is and will not be subject to editing, analysis or manipulation by Comptroller staff. </t>
  </si>
  <si>
    <t>Travis County</t>
  </si>
  <si>
    <t>www.traviscountytx.gov</t>
  </si>
  <si>
    <t>512-854-9125</t>
  </si>
  <si>
    <t>County Auditor</t>
  </si>
  <si>
    <t>700 Lavaca St</t>
  </si>
  <si>
    <t>Suite #1200</t>
  </si>
  <si>
    <t>Austin</t>
  </si>
  <si>
    <t>Travis</t>
  </si>
  <si>
    <t>Limited Tax  CO Series 2017</t>
  </si>
  <si>
    <t>Unlimited Tax REF Series 2017</t>
  </si>
  <si>
    <t>Advance Refund (Partial): TCBCRB #1 - 2008</t>
  </si>
  <si>
    <t>-</t>
  </si>
  <si>
    <t>A)The Bonds are payable from the receipts of a separate, direct and continuing annual ad valorem tax levied, without legal limit as to rate or amount, on all taxable property within the County</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</si>
  <si>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</si>
  <si>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 xml:space="preserve">Constructing, improving, renovating and equipping County administrative, justice and social services facilities; constructing and improving County roads, including bridge construction, utility relocation, safety and signalization improvements, related road drainage, bike lane and sidewalk improvements, and acquiring right-of-way in connection therewith; constructing and equipping a new medical examiner facility; acquisition of land and improvements to land for flood control purposes; constructing and improving County parks and the acquisition of land and interests in land.  A portion of the Obligations were issued in lieu of issuing a like amount of Unlimited Tax Road Bonds authorized in the 2011
election in the amount of $1.1m and  Limited Tax Permanent Improvement Bonds authorized in the 2011 election in the amount of $6.3m </t>
  </si>
  <si>
    <t>patti.smith@traviscountytx.gov</t>
  </si>
  <si>
    <t>Patti.smith@traviscountytx.gov</t>
  </si>
  <si>
    <t>Limited Tax  CO Series 2018</t>
  </si>
  <si>
    <t>Constructing, improving, renovating and equipping County justice facilities;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t>
  </si>
  <si>
    <t>Limited Tax  PIB Series 2018</t>
  </si>
  <si>
    <t>Park Improvements authorized by the 2017 bond election</t>
  </si>
  <si>
    <t>Unlimited Tax  RB Series 2018</t>
  </si>
  <si>
    <t>Road Improvements authorized by the 2017 bond election</t>
  </si>
  <si>
    <t>C) Amounts reflected in "Total Proceeds Received" includes premiums and discounts are included in "Proceeds Spent" column.</t>
  </si>
  <si>
    <t>Limited Tax  CO Series 2019A</t>
  </si>
  <si>
    <t>Limited Tax  CO Series 2019B</t>
  </si>
  <si>
    <t>Limited Tax  PIB Series 2019</t>
  </si>
  <si>
    <t>Unlimited Tax  RB Series 2019</t>
  </si>
  <si>
    <t>Acquiring, constructing and equipping County civil and family justice courts and administrative facilities and the acquisition of land and rights-of-way in connection</t>
  </si>
  <si>
    <t xml:space="preserve">Acquiring, constructing, improving, renovating and equipping County civil and criminal justice facilities, jail facilities, emergency services facilities, and multi-purpose administrative facilities, including the acquisition of land and buildings for such purposes; and constructing and improving County roads, including bridge construction and improvement, utility relocation, safety and signalization improvements, related road drainage, bike lane and sidewalk improvements, and acquiring right-of-way in connection therewith; and acquiring County vehicles and heavy equipment; and acquiring County emergency services equipment; and acquiring equipment for County election purposes; and constructing and improving County parks; and paying professional and engineering fees related to the above-described purposes, and the costs of issuance with respect to such certificates of obligation, including but not limited to fees for professional services and incidental expenses related to such purposes. </t>
  </si>
  <si>
    <t xml:space="preserve">Travis County </t>
  </si>
  <si>
    <t>Limited Tax  CO Series 2020</t>
  </si>
  <si>
    <t>Limited Tax  PIB Series 2020</t>
  </si>
  <si>
    <t>Unlimited Tax  RB Series 2020</t>
  </si>
  <si>
    <t xml:space="preserve">Acquiring, constructing, improving, renovating and equipping County jail facilities and multi-purpose administrative facilities, including the acquisition of land and buildings for such purposes; constructing and improving County roads, including bridge construction and improvement, utility relocation, safety and signalization improvements, related road drainage, bike lane and sidewalk improvements, and acquiring right-of-way in connection therewith; acquiring County vehicles and heavy equipment; and professional services of attorneys, engineers and other professionals in connection with the above-described purposes, and the costs of issuance of the Certificates, including but not limited to fees for professional services and incidental expenses related to such purposes. </t>
  </si>
  <si>
    <t>Limited Tax  REF Series 2020</t>
  </si>
  <si>
    <t>City of Austin Demographer, 2020</t>
  </si>
  <si>
    <t>$846</t>
  </si>
  <si>
    <t>$818</t>
  </si>
  <si>
    <t>$1,077</t>
  </si>
  <si>
    <t>Current Refund of 2010 PIB, 2010 RB and 2010 LT Refunding</t>
  </si>
  <si>
    <t>Patti Smith, CPA</t>
  </si>
  <si>
    <t>B)</t>
  </si>
  <si>
    <t>B) The debt issued by the Travis County Bee Caves Road District are secured by an ad valorem tax levied on all taxable property within the Road Disctrict.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</si>
</sst>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164" formatCode="[&lt;=9999999]###\-####;\(###\)\ ###\-####"/>
    <numFmt numFmtId="165" formatCode="00000"/>
    <numFmt numFmtId="166" formatCode="&quot;$&quot;#,##0"/>
    <numFmt numFmtId="167" formatCode="&quot;$&quot;#,##0.00"/>
  </numFmts>
  <fonts count="21"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i/>
      <sz val="11"/>
      <color theme="1"/>
      <name val="Calibri"/>
      <family val="2"/>
      <scheme val="minor"/>
    </font>
    <font>
      <sz val="12"/>
      <color theme="0"/>
      <name val="Arial"/>
      <family val="2"/>
    </font>
    <font>
      <i/>
      <sz val="12"/>
      <color theme="1"/>
      <name val="Arial"/>
      <family val="2"/>
    </font>
    <font>
      <sz val="12"/>
      <name val="Arial"/>
      <family val="2"/>
    </font>
    <font>
      <b/>
      <sz val="12"/>
      <color theme="1"/>
      <name val="Arial"/>
      <family val="2"/>
    </font>
    <font>
      <b/>
      <sz val="12"/>
      <name val="Arial"/>
      <family val="2"/>
    </font>
    <font>
      <i/>
      <sz val="12"/>
      <name val="Arial"/>
      <family val="2"/>
    </font>
    <font>
      <u/>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41">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4" borderId="0" xfId="0" applyFont="1" applyFill="1"/>
    <xf numFmtId="0" fontId="1" fillId="4" borderId="0" xfId="0" applyFont="1" applyFill="1"/>
    <xf numFmtId="0" fontId="1" fillId="4" borderId="0" xfId="0" applyFont="1" applyFill="1" applyAlignment="1">
      <alignment horizontal="left"/>
    </xf>
    <xf numFmtId="0" fontId="3" fillId="4" borderId="0" xfId="0" applyFont="1" applyFill="1"/>
    <xf numFmtId="0" fontId="4" fillId="4" borderId="0" xfId="0" applyFont="1" applyFill="1" applyAlignment="1">
      <alignment horizontal="right"/>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0" borderId="2" xfId="0" applyFont="1" applyBorder="1" applyAlignment="1">
      <alignment horizontal="left" vertical="center" wrapText="1"/>
    </xf>
    <xf numFmtId="0" fontId="1" fillId="4" borderId="0" xfId="0" applyFont="1" applyFill="1" applyBorder="1"/>
    <xf numFmtId="0" fontId="7" fillId="4" borderId="0" xfId="0" applyFont="1" applyFill="1"/>
    <xf numFmtId="0" fontId="7" fillId="2" borderId="1" xfId="0" applyFont="1" applyFill="1" applyBorder="1"/>
    <xf numFmtId="0" fontId="2" fillId="4" borderId="0" xfId="0" applyFont="1" applyFill="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4"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4" borderId="0" xfId="0" applyFont="1" applyFill="1" applyAlignment="1">
      <alignment vertical="center"/>
    </xf>
    <xf numFmtId="0" fontId="1" fillId="4"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5" borderId="1" xfId="0" applyFont="1" applyFill="1" applyBorder="1" applyAlignment="1" applyProtection="1">
      <alignment horizontal="left" vertical="top" wrapText="1"/>
      <protection locked="0"/>
    </xf>
    <xf numFmtId="0" fontId="1" fillId="6" borderId="0" xfId="0" applyFont="1" applyFill="1"/>
    <xf numFmtId="0" fontId="0" fillId="0" borderId="0" xfId="0" applyFill="1"/>
    <xf numFmtId="0" fontId="13" fillId="0" borderId="0" xfId="0" applyFont="1"/>
    <xf numFmtId="3" fontId="0" fillId="0" borderId="0" xfId="0" applyNumberFormat="1"/>
    <xf numFmtId="166" fontId="0" fillId="0" borderId="0" xfId="0" applyNumberFormat="1"/>
    <xf numFmtId="0" fontId="0" fillId="0" borderId="0" xfId="0" applyFill="1" applyAlignment="1"/>
    <xf numFmtId="0" fontId="14" fillId="0" borderId="0" xfId="0" applyFont="1"/>
    <xf numFmtId="0" fontId="15" fillId="4" borderId="1" xfId="0" applyFont="1" applyFill="1" applyBorder="1"/>
    <xf numFmtId="0" fontId="10" fillId="0" borderId="1" xfId="0" applyFont="1" applyBorder="1"/>
    <xf numFmtId="3" fontId="10" fillId="0" borderId="1" xfId="0" applyNumberFormat="1" applyFont="1" applyBorder="1"/>
    <xf numFmtId="166" fontId="10" fillId="0" borderId="1" xfId="0" applyNumberFormat="1" applyFont="1" applyBorder="1"/>
    <xf numFmtId="0" fontId="10" fillId="0" borderId="1" xfId="0" applyFont="1" applyFill="1" applyBorder="1" applyAlignment="1"/>
    <xf numFmtId="0" fontId="10" fillId="0" borderId="0" xfId="0" applyFont="1" applyFill="1"/>
    <xf numFmtId="0" fontId="10" fillId="8" borderId="5"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0" borderId="0" xfId="0" applyFont="1" applyAlignment="1">
      <alignment wrapText="1"/>
    </xf>
    <xf numFmtId="3" fontId="17" fillId="4" borderId="6" xfId="0" applyNumberFormat="1" applyFont="1" applyFill="1" applyBorder="1" applyAlignment="1">
      <alignment horizontal="left" wrapText="1"/>
    </xf>
    <xf numFmtId="166" fontId="17" fillId="4" borderId="6" xfId="0" applyNumberFormat="1" applyFont="1" applyFill="1" applyBorder="1" applyAlignment="1">
      <alignment horizontal="left" wrapText="1"/>
    </xf>
    <xf numFmtId="0" fontId="17" fillId="4" borderId="6" xfId="0" applyFont="1" applyFill="1" applyBorder="1" applyAlignment="1">
      <alignment wrapText="1"/>
    </xf>
    <xf numFmtId="0" fontId="17" fillId="4" borderId="6" xfId="0" applyFont="1" applyFill="1" applyBorder="1" applyAlignment="1"/>
    <xf numFmtId="42" fontId="16" fillId="0" borderId="1" xfId="0" applyNumberFormat="1" applyFont="1" applyFill="1" applyBorder="1"/>
    <xf numFmtId="166" fontId="0" fillId="0" borderId="0" xfId="0" applyNumberFormat="1" applyFill="1" applyBorder="1" applyAlignment="1">
      <alignment horizontal="center" wrapText="1"/>
    </xf>
    <xf numFmtId="0" fontId="17" fillId="0" borderId="6" xfId="0" applyFont="1" applyFill="1" applyBorder="1" applyAlignment="1">
      <alignment wrapText="1"/>
    </xf>
    <xf numFmtId="166" fontId="17" fillId="0" borderId="6" xfId="0" applyNumberFormat="1" applyFont="1" applyFill="1" applyBorder="1" applyAlignment="1">
      <alignment horizontal="left" wrapText="1"/>
    </xf>
    <xf numFmtId="3" fontId="1" fillId="5" borderId="1" xfId="0" applyNumberFormat="1" applyFont="1" applyFill="1" applyBorder="1" applyAlignment="1" applyProtection="1">
      <alignment horizontal="left" vertical="top"/>
      <protection locked="0"/>
    </xf>
    <xf numFmtId="14" fontId="1" fillId="5" borderId="1" xfId="0" applyNumberFormat="1" applyFont="1" applyFill="1" applyBorder="1" applyAlignment="1" applyProtection="1">
      <alignment horizontal="left" vertical="top"/>
      <protection locked="0"/>
    </xf>
    <xf numFmtId="14" fontId="1" fillId="5" borderId="1" xfId="0" quotePrefix="1" applyNumberFormat="1" applyFont="1" applyFill="1" applyBorder="1" applyAlignment="1" applyProtection="1">
      <alignment horizontal="left" vertical="top"/>
      <protection locked="0"/>
    </xf>
    <xf numFmtId="0" fontId="1" fillId="5" borderId="1" xfId="0" quotePrefix="1" applyFont="1" applyFill="1" applyBorder="1" applyAlignment="1" applyProtection="1">
      <alignment horizontal="left" vertical="top"/>
      <protection locked="0"/>
    </xf>
    <xf numFmtId="42" fontId="16" fillId="0" borderId="1" xfId="0" applyNumberFormat="1" applyFont="1" applyFill="1" applyBorder="1" applyAlignment="1">
      <alignment wrapText="1"/>
    </xf>
    <xf numFmtId="0" fontId="16" fillId="0" borderId="1" xfId="0" applyNumberFormat="1" applyFont="1" applyFill="1" applyBorder="1" applyAlignment="1">
      <alignment horizontal="center"/>
    </xf>
    <xf numFmtId="0" fontId="16" fillId="0" borderId="1" xfId="0" applyFont="1" applyFill="1" applyBorder="1" applyAlignment="1">
      <alignment horizontal="center" wrapText="1"/>
    </xf>
    <xf numFmtId="0" fontId="16" fillId="0" borderId="1" xfId="0" applyFont="1" applyFill="1" applyBorder="1" applyAlignment="1">
      <alignment horizontal="center"/>
    </xf>
    <xf numFmtId="0" fontId="18" fillId="0" borderId="1" xfId="0" applyFont="1" applyFill="1" applyBorder="1" applyAlignment="1">
      <alignment horizontal="left" wrapText="1"/>
    </xf>
    <xf numFmtId="166" fontId="16" fillId="0" borderId="1" xfId="0" applyNumberFormat="1" applyFont="1" applyFill="1" applyBorder="1" applyAlignment="1">
      <alignment wrapText="1"/>
    </xf>
    <xf numFmtId="0" fontId="16" fillId="0" borderId="1" xfId="0" applyNumberFormat="1" applyFont="1" applyFill="1" applyBorder="1" applyAlignment="1">
      <alignment wrapText="1"/>
    </xf>
    <xf numFmtId="0" fontId="16" fillId="0" borderId="1" xfId="0" applyFont="1" applyFill="1" applyBorder="1" applyAlignment="1">
      <alignment wrapText="1"/>
    </xf>
    <xf numFmtId="3" fontId="16" fillId="0" borderId="1" xfId="0" applyNumberFormat="1" applyFont="1" applyFill="1" applyBorder="1" applyAlignment="1">
      <alignment wrapText="1"/>
    </xf>
    <xf numFmtId="0" fontId="19" fillId="0" borderId="1" xfId="0" applyFont="1" applyFill="1" applyBorder="1"/>
    <xf numFmtId="0" fontId="16" fillId="0" borderId="1" xfId="0" applyFont="1" applyFill="1" applyBorder="1" applyAlignment="1">
      <alignment horizontal="left" wrapText="1"/>
    </xf>
    <xf numFmtId="0" fontId="16" fillId="0" borderId="1" xfId="0" applyNumberFormat="1" applyFont="1" applyFill="1" applyBorder="1" applyAlignment="1">
      <alignment horizontal="center" wrapText="1"/>
    </xf>
    <xf numFmtId="166" fontId="16" fillId="0" borderId="1" xfId="0" applyNumberFormat="1" applyFont="1" applyFill="1" applyBorder="1"/>
    <xf numFmtId="0" fontId="16" fillId="0" borderId="1" xfId="0" applyFont="1" applyFill="1" applyBorder="1" applyAlignment="1">
      <alignment horizontal="left" vertical="center" wrapText="1"/>
    </xf>
    <xf numFmtId="0" fontId="16" fillId="0" borderId="1" xfId="0" applyFont="1" applyFill="1" applyBorder="1" applyAlignment="1"/>
    <xf numFmtId="0" fontId="18" fillId="0" borderId="1" xfId="0" applyFont="1" applyFill="1" applyBorder="1" applyAlignment="1"/>
    <xf numFmtId="167" fontId="16" fillId="0" borderId="1" xfId="0" applyNumberFormat="1" applyFont="1" applyFill="1" applyBorder="1" applyAlignment="1"/>
    <xf numFmtId="0" fontId="16" fillId="0" borderId="1" xfId="0" applyFont="1" applyFill="1" applyBorder="1"/>
    <xf numFmtId="0" fontId="16" fillId="0" borderId="1" xfId="0" applyNumberFormat="1" applyFont="1" applyFill="1" applyBorder="1"/>
    <xf numFmtId="3" fontId="16" fillId="0" borderId="1" xfId="0" applyNumberFormat="1" applyFont="1" applyFill="1" applyBorder="1"/>
    <xf numFmtId="0" fontId="20" fillId="0" borderId="1" xfId="1" applyFont="1" applyFill="1" applyBorder="1" applyAlignment="1"/>
    <xf numFmtId="166" fontId="10" fillId="0" borderId="1" xfId="0" applyNumberFormat="1" applyFont="1" applyFill="1" applyBorder="1"/>
    <xf numFmtId="0" fontId="10" fillId="0" borderId="1" xfId="0" applyNumberFormat="1" applyFont="1" applyFill="1" applyBorder="1"/>
    <xf numFmtId="0" fontId="10" fillId="0" borderId="1" xfId="0" applyFont="1" applyFill="1" applyBorder="1" applyAlignment="1">
      <alignment horizontal="center"/>
    </xf>
    <xf numFmtId="0" fontId="10" fillId="0" borderId="1" xfId="0" applyFont="1" applyFill="1" applyBorder="1"/>
    <xf numFmtId="166" fontId="0" fillId="0" borderId="0" xfId="0" applyNumberFormat="1" applyFill="1"/>
    <xf numFmtId="0" fontId="0" fillId="0" borderId="0" xfId="0" applyNumberFormat="1" applyFill="1"/>
    <xf numFmtId="0" fontId="0" fillId="0" borderId="0" xfId="0" applyFill="1" applyAlignment="1"/>
    <xf numFmtId="166" fontId="0" fillId="0" borderId="0" xfId="0" applyNumberFormat="1" applyFill="1" applyAlignment="1">
      <alignment horizontal="center" wrapText="1"/>
    </xf>
    <xf numFmtId="0" fontId="0" fillId="0" borderId="0" xfId="0" applyFill="1" applyAlignment="1">
      <alignment horizontal="center" wrapText="1"/>
    </xf>
    <xf numFmtId="0" fontId="0" fillId="0" borderId="0" xfId="0" applyAlignment="1">
      <alignment horizontal="center" wrapText="1"/>
    </xf>
    <xf numFmtId="166" fontId="0" fillId="0" borderId="8" xfId="0" applyNumberFormat="1" applyFill="1" applyBorder="1" applyAlignment="1">
      <alignment horizontal="center" wrapText="1"/>
    </xf>
    <xf numFmtId="166" fontId="0" fillId="0" borderId="6" xfId="0" applyNumberFormat="1" applyFill="1" applyBorder="1" applyAlignment="1">
      <alignment horizontal="center" wrapText="1"/>
    </xf>
    <xf numFmtId="3" fontId="0" fillId="0" borderId="0" xfId="0" applyNumberFormat="1" applyFill="1" applyAlignment="1">
      <alignment horizont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7" fillId="0" borderId="6" xfId="0" applyFont="1" applyBorder="1" applyAlignment="1">
      <alignment horizontal="center"/>
    </xf>
  </cellXfs>
  <cellStyles count="2">
    <cellStyle name="Hyperlink" xfId="1" builtinId="8"/>
    <cellStyle name="Normal" xfId="0" builtinId="0"/>
  </cellStyles>
  <dxfs count="7">
    <dxf>
      <fill>
        <patternFill patternType="none">
          <bgColor auto="1"/>
        </patternFill>
      </fill>
    </dxf>
    <dxf>
      <fill>
        <patternFill patternType="none">
          <bgColor auto="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Debt%20and%20Investments\HB%201378\HB%20No%201378%20worksheet_4.27.17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1 - Contact Information"/>
      <sheetName val="2 - Individual Debt Obligations"/>
      <sheetName val="3 - Summary of Debt Obligations"/>
      <sheetName val="Hide"/>
      <sheetName val="4 - Additional Notes"/>
      <sheetName val="5 - Optional Reporting"/>
      <sheetName val="6 - Instructions and Glossary"/>
      <sheetName val="Bill List"/>
      <sheetName val="Re-formatted"/>
      <sheetName val="1-Contact Information"/>
      <sheetName val="2-Summary of Debt Obligations"/>
      <sheetName val="Sheet2"/>
      <sheetName val="4-Additional Notes"/>
      <sheetName val="5-Optional Reporting"/>
      <sheetName val="6-Instructions and Glossary"/>
      <sheetName val="do not upload- refunding-check"/>
      <sheetName val="Compare % unspent"/>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8" sqref="A8"/>
    </sheetView>
  </sheetViews>
  <sheetFormatPr defaultColWidth="0" defaultRowHeight="24.95" customHeight="1" zeroHeight="1" x14ac:dyDescent="0.2"/>
  <cols>
    <col min="1" max="1" width="55.7109375" style="53" customWidth="1"/>
    <col min="2" max="16384" width="9.140625" style="52" hidden="1"/>
  </cols>
  <sheetData>
    <row r="1" spans="1:1" ht="15.75" x14ac:dyDescent="0.2">
      <c r="A1" s="54" t="s">
        <v>232</v>
      </c>
    </row>
    <row r="2" spans="1:1" ht="24.95" customHeight="1" x14ac:dyDescent="0.2">
      <c r="A2" s="57" t="s">
        <v>264</v>
      </c>
    </row>
    <row r="3" spans="1:1" ht="24.95" customHeight="1" x14ac:dyDescent="0.25">
      <c r="A3" s="55" t="s">
        <v>265</v>
      </c>
    </row>
    <row r="4" spans="1:1" ht="24.95" customHeight="1" x14ac:dyDescent="0.25">
      <c r="A4" s="55" t="s">
        <v>266</v>
      </c>
    </row>
    <row r="5" spans="1:1" ht="24.95" customHeight="1" x14ac:dyDescent="0.25">
      <c r="A5" s="55" t="s">
        <v>267</v>
      </c>
    </row>
    <row r="6" spans="1:1" ht="24.95" customHeight="1" x14ac:dyDescent="0.25">
      <c r="A6" s="55" t="s">
        <v>268</v>
      </c>
    </row>
    <row r="7" spans="1:1" ht="24.95" customHeight="1" x14ac:dyDescent="0.25">
      <c r="A7" s="55" t="s">
        <v>269</v>
      </c>
    </row>
    <row r="8" spans="1:1" ht="24.95" customHeight="1" x14ac:dyDescent="0.25">
      <c r="A8" s="55" t="s">
        <v>270</v>
      </c>
    </row>
    <row r="9" spans="1:1" ht="24.95" customHeight="1" x14ac:dyDescent="0.25">
      <c r="A9" s="56" t="s">
        <v>86</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1"/>
  <sheetViews>
    <sheetView tabSelected="1" zoomScaleNormal="100" zoomScaleSheetLayoutView="90" workbookViewId="0">
      <selection activeCell="B17" sqref="B17"/>
    </sheetView>
  </sheetViews>
  <sheetFormatPr defaultRowHeight="15" x14ac:dyDescent="0.25"/>
  <cols>
    <col min="1" max="2" width="56" customWidth="1"/>
  </cols>
  <sheetData>
    <row r="1" spans="1:2" ht="15.75" x14ac:dyDescent="0.25">
      <c r="A1" s="29" t="s">
        <v>232</v>
      </c>
      <c r="B1" s="22"/>
    </row>
    <row r="2" spans="1:2" ht="15.75" x14ac:dyDescent="0.25">
      <c r="A2" s="31" t="s">
        <v>261</v>
      </c>
      <c r="B2" s="22"/>
    </row>
    <row r="3" spans="1:2" ht="15.75" x14ac:dyDescent="0.25">
      <c r="A3" s="30" t="s">
        <v>0</v>
      </c>
      <c r="B3" s="11"/>
    </row>
    <row r="4" spans="1:2" ht="15.75" x14ac:dyDescent="0.25">
      <c r="A4" s="58" t="s">
        <v>233</v>
      </c>
      <c r="B4" s="61" t="s">
        <v>355</v>
      </c>
    </row>
    <row r="5" spans="1:2" ht="15.75" x14ac:dyDescent="0.25">
      <c r="A5" s="58" t="s">
        <v>234</v>
      </c>
      <c r="B5" s="61" t="s">
        <v>16</v>
      </c>
    </row>
    <row r="6" spans="1:2" ht="15.75" x14ac:dyDescent="0.25">
      <c r="A6" s="12" t="s">
        <v>22</v>
      </c>
      <c r="B6" s="62"/>
    </row>
    <row r="7" spans="1:2" ht="15.75" x14ac:dyDescent="0.25">
      <c r="A7" s="12" t="s">
        <v>235</v>
      </c>
      <c r="B7" s="61">
        <v>2020</v>
      </c>
    </row>
    <row r="8" spans="1:2" ht="15.75" x14ac:dyDescent="0.25">
      <c r="A8" s="12" t="s">
        <v>280</v>
      </c>
      <c r="B8" s="63">
        <v>43739</v>
      </c>
    </row>
    <row r="9" spans="1:2" ht="15.75" x14ac:dyDescent="0.25">
      <c r="A9" s="12" t="s">
        <v>14</v>
      </c>
      <c r="B9" s="59">
        <v>44104</v>
      </c>
    </row>
    <row r="10" spans="1:2" ht="15.75" x14ac:dyDescent="0.25">
      <c r="A10" s="12" t="s">
        <v>21</v>
      </c>
      <c r="B10" s="63" t="s">
        <v>356</v>
      </c>
    </row>
    <row r="11" spans="1:2" ht="15.75" x14ac:dyDescent="0.25">
      <c r="A11" s="12" t="s">
        <v>236</v>
      </c>
      <c r="B11" s="64" t="s">
        <v>357</v>
      </c>
    </row>
    <row r="12" spans="1:2" ht="15.75" x14ac:dyDescent="0.25">
      <c r="A12" s="12" t="s">
        <v>210</v>
      </c>
      <c r="B12" s="61" t="s">
        <v>370</v>
      </c>
    </row>
    <row r="13" spans="1:2" ht="15.75" x14ac:dyDescent="0.25">
      <c r="A13" s="58" t="s">
        <v>237</v>
      </c>
      <c r="B13" s="61" t="s">
        <v>12</v>
      </c>
    </row>
    <row r="14" spans="1:2" ht="15.75" x14ac:dyDescent="0.25">
      <c r="A14" s="31"/>
      <c r="B14" s="20"/>
    </row>
    <row r="15" spans="1:2" ht="15.75" x14ac:dyDescent="0.25">
      <c r="A15" s="30" t="s">
        <v>3</v>
      </c>
      <c r="B15" s="17"/>
    </row>
    <row r="16" spans="1:2" ht="15.75" x14ac:dyDescent="0.25">
      <c r="A16" s="16" t="s">
        <v>238</v>
      </c>
      <c r="B16" s="61" t="s">
        <v>396</v>
      </c>
    </row>
    <row r="17" spans="1:2" ht="15.75" x14ac:dyDescent="0.25">
      <c r="A17" s="16" t="s">
        <v>239</v>
      </c>
      <c r="B17" s="61" t="s">
        <v>358</v>
      </c>
    </row>
    <row r="18" spans="1:2" ht="15.75" x14ac:dyDescent="0.25">
      <c r="A18" s="16" t="s">
        <v>240</v>
      </c>
      <c r="B18" s="64" t="s">
        <v>357</v>
      </c>
    </row>
    <row r="19" spans="1:2" ht="15.75" x14ac:dyDescent="0.25">
      <c r="A19" s="16" t="s">
        <v>4</v>
      </c>
      <c r="B19" s="61" t="s">
        <v>371</v>
      </c>
    </row>
    <row r="20" spans="1:2" ht="15.75" x14ac:dyDescent="0.25">
      <c r="A20" s="16" t="s">
        <v>241</v>
      </c>
      <c r="B20" s="61" t="s">
        <v>359</v>
      </c>
    </row>
    <row r="21" spans="1:2" ht="15.75" x14ac:dyDescent="0.25">
      <c r="A21" s="16" t="s">
        <v>5</v>
      </c>
      <c r="B21" s="61" t="s">
        <v>360</v>
      </c>
    </row>
    <row r="22" spans="1:2" ht="15.75" x14ac:dyDescent="0.25">
      <c r="A22" s="16" t="s">
        <v>242</v>
      </c>
      <c r="B22" s="61" t="s">
        <v>361</v>
      </c>
    </row>
    <row r="23" spans="1:2" ht="15.75" x14ac:dyDescent="0.25">
      <c r="A23" s="16" t="s">
        <v>243</v>
      </c>
      <c r="B23" s="65">
        <v>78701</v>
      </c>
    </row>
    <row r="24" spans="1:2" ht="15.75" x14ac:dyDescent="0.25">
      <c r="A24" s="16" t="s">
        <v>244</v>
      </c>
      <c r="B24" s="61" t="s">
        <v>362</v>
      </c>
    </row>
    <row r="25" spans="1:2" ht="15.75" x14ac:dyDescent="0.25">
      <c r="A25" s="16" t="s">
        <v>262</v>
      </c>
      <c r="B25" s="61" t="s">
        <v>12</v>
      </c>
    </row>
    <row r="26" spans="1:2" ht="15.75" x14ac:dyDescent="0.25">
      <c r="A26" s="16" t="s">
        <v>6</v>
      </c>
      <c r="B26" s="61"/>
    </row>
    <row r="27" spans="1:2" ht="15.75" x14ac:dyDescent="0.25">
      <c r="A27" s="16" t="s">
        <v>7</v>
      </c>
      <c r="B27" s="61"/>
    </row>
    <row r="28" spans="1:2" ht="15.75" x14ac:dyDescent="0.25">
      <c r="A28" s="16" t="s">
        <v>8</v>
      </c>
      <c r="B28" s="61"/>
    </row>
    <row r="29" spans="1:2" ht="15.75" x14ac:dyDescent="0.25">
      <c r="A29" s="16" t="s">
        <v>9</v>
      </c>
      <c r="B29" s="61"/>
    </row>
    <row r="30" spans="1:2" ht="15.75" x14ac:dyDescent="0.25">
      <c r="A30" s="16" t="s">
        <v>10</v>
      </c>
      <c r="B30" s="61"/>
    </row>
    <row r="31" spans="1:2" ht="15.75" x14ac:dyDescent="0.25">
      <c r="A31" s="18" t="s">
        <v>86</v>
      </c>
      <c r="B31" s="19"/>
    </row>
  </sheetData>
  <conditionalFormatting sqref="B26:B30">
    <cfRule type="expression" dxfId="6" priority="5">
      <formula>$B$25="Yes"</formula>
    </cfRule>
  </conditionalFormatting>
  <conditionalFormatting sqref="B6">
    <cfRule type="expression" dxfId="5" priority="3">
      <formula>$B$5="Other"</formula>
    </cfRule>
    <cfRule type="expression" dxfId="4" priority="4">
      <formula>$B$5="(select)"</formula>
    </cfRule>
  </conditionalFormatting>
  <conditionalFormatting sqref="B9">
    <cfRule type="expression" dxfId="3" priority="1">
      <formula>$B$8=""</formula>
    </cfRule>
    <cfRule type="cellIs" dxfId="2" priority="2" operator="greaterThan">
      <formula>TODAY()</formula>
    </cfRule>
  </conditionalFormatting>
  <pageMargins left="0.7" right="0.7" top="0.75" bottom="0.75" header="0.3" footer="0.3"/>
  <pageSetup scale="80"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Hide!#REF!</xm:f>
          </x14:formula1>
          <xm:sqref>B25</xm:sqref>
        </x14:dataValidation>
        <x14:dataValidation type="list" allowBlank="1" showInputMessage="1" showErrorMessage="1" xr:uid="{00000000-0002-0000-0100-000001000000}">
          <x14:formula1>
            <xm:f>Hide!#REF!</xm:f>
          </x14:formula1>
          <xm:sqref>B5</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Hide!#REF!</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6"/>
  <sheetViews>
    <sheetView zoomScale="70" zoomScaleNormal="70" zoomScaleSheetLayoutView="55" zoomScalePageLayoutView="50" workbookViewId="0">
      <pane ySplit="3" topLeftCell="A4" activePane="bottomLeft" state="frozen"/>
      <selection pane="bottomLeft" activeCell="B2" sqref="B2:B3"/>
    </sheetView>
  </sheetViews>
  <sheetFormatPr defaultColWidth="10.7109375" defaultRowHeight="15" outlineLevelRow="1" x14ac:dyDescent="0.25"/>
  <cols>
    <col min="1" max="1" width="3.85546875" customWidth="1"/>
    <col min="2" max="2" width="53.7109375" style="76" customWidth="1"/>
    <col min="3" max="3" width="25.28515625" customWidth="1"/>
    <col min="4" max="6" width="21.5703125" style="124" customWidth="1"/>
    <col min="7" max="7" width="14.7109375" style="125" customWidth="1"/>
    <col min="8" max="8" width="15.7109375" style="72" customWidth="1"/>
    <col min="9" max="9" width="20" style="124" customWidth="1"/>
    <col min="10" max="11" width="18.7109375" style="75" customWidth="1"/>
    <col min="12" max="12" width="18.7109375" style="74" customWidth="1"/>
    <col min="13" max="13" width="73.28515625" customWidth="1"/>
    <col min="14" max="14" width="9" bestFit="1" customWidth="1"/>
    <col min="15" max="15" width="5.28515625" bestFit="1" customWidth="1"/>
    <col min="16" max="16" width="18" style="73" customWidth="1"/>
    <col min="17" max="17" width="13.140625" style="73" customWidth="1"/>
  </cols>
  <sheetData>
    <row r="1" spans="1:17" ht="15.75" x14ac:dyDescent="0.25">
      <c r="A1" s="89"/>
      <c r="B1" s="90" t="s">
        <v>354</v>
      </c>
      <c r="C1" s="89"/>
      <c r="D1" s="93"/>
      <c r="E1" s="93"/>
      <c r="F1" s="93"/>
      <c r="G1" s="93"/>
      <c r="H1" s="93"/>
      <c r="I1" s="93"/>
      <c r="J1" s="94"/>
      <c r="K1" s="88"/>
      <c r="L1" s="87"/>
      <c r="N1" s="86"/>
      <c r="O1" s="86"/>
      <c r="P1" s="140" t="s">
        <v>353</v>
      </c>
      <c r="Q1" s="140"/>
    </row>
    <row r="2" spans="1:17" ht="72" customHeight="1" x14ac:dyDescent="0.25">
      <c r="A2" s="52"/>
      <c r="B2" s="126" t="s">
        <v>352</v>
      </c>
      <c r="C2" s="129" t="s">
        <v>351</v>
      </c>
      <c r="D2" s="127" t="s">
        <v>350</v>
      </c>
      <c r="E2" s="127" t="s">
        <v>349</v>
      </c>
      <c r="F2" s="127" t="s">
        <v>348</v>
      </c>
      <c r="G2" s="128" t="s">
        <v>347</v>
      </c>
      <c r="H2" s="128" t="s">
        <v>346</v>
      </c>
      <c r="I2" s="127" t="s">
        <v>345</v>
      </c>
      <c r="J2" s="130" t="s">
        <v>344</v>
      </c>
      <c r="K2" s="92"/>
      <c r="L2" s="132" t="s">
        <v>343</v>
      </c>
      <c r="M2" s="133" t="s">
        <v>342</v>
      </c>
      <c r="N2" s="135" t="s">
        <v>341</v>
      </c>
      <c r="O2" s="136"/>
      <c r="P2" s="137" t="s">
        <v>340</v>
      </c>
      <c r="Q2" s="139" t="s">
        <v>339</v>
      </c>
    </row>
    <row r="3" spans="1:17" ht="30" x14ac:dyDescent="0.25">
      <c r="A3" s="52"/>
      <c r="B3" s="126"/>
      <c r="C3" s="129"/>
      <c r="D3" s="127"/>
      <c r="E3" s="127"/>
      <c r="F3" s="127"/>
      <c r="G3" s="128"/>
      <c r="H3" s="128"/>
      <c r="I3" s="127"/>
      <c r="J3" s="131"/>
      <c r="K3" s="92" t="s">
        <v>338</v>
      </c>
      <c r="L3" s="132"/>
      <c r="M3" s="134"/>
      <c r="N3" s="85" t="s">
        <v>33</v>
      </c>
      <c r="O3" s="84" t="s">
        <v>34</v>
      </c>
      <c r="P3" s="138"/>
      <c r="Q3" s="139"/>
    </row>
    <row r="4" spans="1:17" ht="15.75" x14ac:dyDescent="0.25">
      <c r="A4" s="52">
        <v>1</v>
      </c>
      <c r="B4" s="103" t="s">
        <v>337</v>
      </c>
      <c r="C4" s="112"/>
      <c r="D4" s="104"/>
      <c r="E4" s="104"/>
      <c r="F4" s="104"/>
      <c r="G4" s="105"/>
      <c r="H4" s="106"/>
      <c r="I4" s="104"/>
      <c r="J4" s="104"/>
      <c r="K4" s="104"/>
      <c r="L4" s="107"/>
      <c r="M4" s="106"/>
      <c r="N4" s="106"/>
      <c r="O4" s="106"/>
      <c r="P4" s="108"/>
      <c r="Q4" s="108"/>
    </row>
    <row r="5" spans="1:17" ht="15.75" x14ac:dyDescent="0.25">
      <c r="A5" s="52">
        <v>2</v>
      </c>
      <c r="B5" s="109"/>
      <c r="C5" s="112"/>
      <c r="D5" s="104"/>
      <c r="E5" s="104"/>
      <c r="F5" s="104"/>
      <c r="G5" s="110"/>
      <c r="H5" s="101"/>
      <c r="I5" s="104"/>
      <c r="J5" s="104"/>
      <c r="K5" s="104"/>
      <c r="L5" s="107"/>
      <c r="M5" s="106"/>
      <c r="N5" s="106"/>
      <c r="O5" s="106"/>
      <c r="P5" s="108"/>
      <c r="Q5" s="108"/>
    </row>
    <row r="6" spans="1:17" ht="15.75" x14ac:dyDescent="0.25">
      <c r="A6" s="52">
        <v>3</v>
      </c>
      <c r="B6" s="103" t="s">
        <v>336</v>
      </c>
      <c r="C6" s="112"/>
      <c r="D6" s="111"/>
      <c r="E6" s="111"/>
      <c r="F6" s="104"/>
      <c r="G6" s="110"/>
      <c r="H6" s="101"/>
      <c r="I6" s="104"/>
      <c r="J6" s="104"/>
      <c r="K6" s="104"/>
      <c r="L6" s="107"/>
      <c r="M6" s="106"/>
      <c r="N6" s="106"/>
      <c r="O6" s="106"/>
      <c r="P6" s="108"/>
      <c r="Q6" s="108"/>
    </row>
    <row r="7" spans="1:17" s="72" customFormat="1" ht="30.75" x14ac:dyDescent="0.25">
      <c r="A7" s="83">
        <v>10</v>
      </c>
      <c r="B7" s="109" t="s">
        <v>335</v>
      </c>
      <c r="C7" s="112"/>
      <c r="D7" s="91">
        <v>20355000</v>
      </c>
      <c r="E7" s="91">
        <v>3490000</v>
      </c>
      <c r="F7" s="91">
        <v>4446166</v>
      </c>
      <c r="G7" s="100">
        <v>2031</v>
      </c>
      <c r="H7" s="101" t="s">
        <v>12</v>
      </c>
      <c r="I7" s="99">
        <v>21428599</v>
      </c>
      <c r="J7" s="99">
        <v>21302867</v>
      </c>
      <c r="K7" s="99">
        <v>5740</v>
      </c>
      <c r="L7" s="91">
        <f>SUM(I7-J7+K7)</f>
        <v>131472</v>
      </c>
      <c r="M7" s="106" t="s">
        <v>334</v>
      </c>
      <c r="N7" s="106" t="s">
        <v>37</v>
      </c>
      <c r="O7" s="106" t="s">
        <v>36</v>
      </c>
      <c r="P7" s="101" t="s">
        <v>285</v>
      </c>
      <c r="Q7" s="108"/>
    </row>
    <row r="8" spans="1:17" ht="60.75" x14ac:dyDescent="0.25">
      <c r="A8" s="52">
        <v>13</v>
      </c>
      <c r="B8" s="109" t="s">
        <v>333</v>
      </c>
      <c r="C8" s="116"/>
      <c r="D8" s="91">
        <v>38990000</v>
      </c>
      <c r="E8" s="91">
        <v>12875000</v>
      </c>
      <c r="F8" s="91">
        <v>15974925</v>
      </c>
      <c r="G8" s="100">
        <v>2034</v>
      </c>
      <c r="H8" s="101" t="s">
        <v>12</v>
      </c>
      <c r="I8" s="91">
        <v>39346480</v>
      </c>
      <c r="J8" s="91">
        <v>41921847</v>
      </c>
      <c r="K8" s="91">
        <v>2904887</v>
      </c>
      <c r="L8" s="91">
        <f>SUM(I8-J8+K8)</f>
        <v>329520</v>
      </c>
      <c r="M8" s="106" t="s">
        <v>332</v>
      </c>
      <c r="N8" s="106" t="s">
        <v>37</v>
      </c>
      <c r="O8" s="106" t="s">
        <v>36</v>
      </c>
      <c r="P8" s="101" t="s">
        <v>285</v>
      </c>
      <c r="Q8" s="108"/>
    </row>
    <row r="9" spans="1:17" ht="60.75" x14ac:dyDescent="0.25">
      <c r="A9" s="52">
        <v>14</v>
      </c>
      <c r="B9" s="109" t="s">
        <v>331</v>
      </c>
      <c r="C9" s="116"/>
      <c r="D9" s="91">
        <v>42700000</v>
      </c>
      <c r="E9" s="91">
        <v>24585000</v>
      </c>
      <c r="F9" s="91">
        <v>30685002</v>
      </c>
      <c r="G9" s="100">
        <v>2035</v>
      </c>
      <c r="H9" s="101" t="s">
        <v>12</v>
      </c>
      <c r="I9" s="91">
        <v>43402969</v>
      </c>
      <c r="J9" s="91">
        <v>43790016</v>
      </c>
      <c r="K9" s="91">
        <v>399691</v>
      </c>
      <c r="L9" s="91">
        <f t="shared" ref="L9:L10" si="0">SUM(I9-J9+K9)</f>
        <v>12644</v>
      </c>
      <c r="M9" s="106" t="s">
        <v>330</v>
      </c>
      <c r="N9" s="106" t="s">
        <v>37</v>
      </c>
      <c r="O9" s="106" t="s">
        <v>36</v>
      </c>
      <c r="P9" s="101" t="s">
        <v>285</v>
      </c>
      <c r="Q9" s="108"/>
    </row>
    <row r="10" spans="1:17" ht="113.45" customHeight="1" x14ac:dyDescent="0.25">
      <c r="A10" s="52">
        <v>15</v>
      </c>
      <c r="B10" s="109" t="s">
        <v>329</v>
      </c>
      <c r="C10" s="116"/>
      <c r="D10" s="91">
        <v>42095000</v>
      </c>
      <c r="E10" s="91">
        <v>29750000</v>
      </c>
      <c r="F10" s="91">
        <v>36298444</v>
      </c>
      <c r="G10" s="100">
        <v>2036</v>
      </c>
      <c r="H10" s="101" t="s">
        <v>12</v>
      </c>
      <c r="I10" s="91">
        <v>42734167</v>
      </c>
      <c r="J10" s="91">
        <v>42132642</v>
      </c>
      <c r="K10" s="91">
        <v>425236</v>
      </c>
      <c r="L10" s="91">
        <f t="shared" si="0"/>
        <v>1026761</v>
      </c>
      <c r="M10" s="106" t="s">
        <v>328</v>
      </c>
      <c r="N10" s="106" t="s">
        <v>37</v>
      </c>
      <c r="O10" s="106" t="s">
        <v>36</v>
      </c>
      <c r="P10" s="101" t="s">
        <v>285</v>
      </c>
      <c r="Q10" s="108"/>
    </row>
    <row r="11" spans="1:17" s="72" customFormat="1" ht="213.6" customHeight="1" x14ac:dyDescent="0.25">
      <c r="A11" s="83"/>
      <c r="B11" s="109" t="s">
        <v>363</v>
      </c>
      <c r="C11" s="116"/>
      <c r="D11" s="91">
        <v>48460000</v>
      </c>
      <c r="E11" s="91">
        <v>32370000</v>
      </c>
      <c r="F11" s="91">
        <v>38868866</v>
      </c>
      <c r="G11" s="100">
        <v>2037</v>
      </c>
      <c r="H11" s="101" t="s">
        <v>12</v>
      </c>
      <c r="I11" s="91">
        <v>49226804</v>
      </c>
      <c r="J11" s="91">
        <v>36314578</v>
      </c>
      <c r="K11" s="91">
        <v>1375351</v>
      </c>
      <c r="L11" s="91">
        <f>SUM(I11-J11+K11)</f>
        <v>14287577</v>
      </c>
      <c r="M11" s="106" t="s">
        <v>369</v>
      </c>
      <c r="N11" s="106" t="s">
        <v>37</v>
      </c>
      <c r="O11" s="106" t="s">
        <v>36</v>
      </c>
      <c r="P11" s="101" t="s">
        <v>285</v>
      </c>
      <c r="Q11" s="108"/>
    </row>
    <row r="12" spans="1:17" ht="90.75" x14ac:dyDescent="0.25">
      <c r="A12" s="52"/>
      <c r="B12" s="109" t="s">
        <v>372</v>
      </c>
      <c r="C12" s="116"/>
      <c r="D12" s="91">
        <v>44775000</v>
      </c>
      <c r="E12" s="91">
        <v>37875000</v>
      </c>
      <c r="F12" s="91">
        <v>47627328</v>
      </c>
      <c r="G12" s="100">
        <v>2038</v>
      </c>
      <c r="H12" s="101" t="s">
        <v>12</v>
      </c>
      <c r="I12" s="91">
        <v>45536523</v>
      </c>
      <c r="J12" s="91">
        <v>37598255</v>
      </c>
      <c r="K12" s="91">
        <v>1624144</v>
      </c>
      <c r="L12" s="91">
        <f>SUM(I12-J12+K12)</f>
        <v>9562412</v>
      </c>
      <c r="M12" s="106" t="s">
        <v>373</v>
      </c>
      <c r="N12" s="106" t="s">
        <v>37</v>
      </c>
      <c r="O12" s="106" t="s">
        <v>36</v>
      </c>
      <c r="P12" s="101" t="s">
        <v>285</v>
      </c>
      <c r="Q12" s="108"/>
    </row>
    <row r="13" spans="1:17" ht="45.75" x14ac:dyDescent="0.25">
      <c r="A13" s="52"/>
      <c r="B13" s="109" t="s">
        <v>379</v>
      </c>
      <c r="C13" s="116"/>
      <c r="D13" s="91">
        <v>273025000</v>
      </c>
      <c r="E13" s="91">
        <v>270010000</v>
      </c>
      <c r="F13" s="91">
        <v>418220750</v>
      </c>
      <c r="G13" s="100">
        <v>2039</v>
      </c>
      <c r="H13" s="101" t="s">
        <v>12</v>
      </c>
      <c r="I13" s="91">
        <v>329493775</v>
      </c>
      <c r="J13" s="91">
        <v>118658399</v>
      </c>
      <c r="K13" s="91">
        <v>8191086</v>
      </c>
      <c r="L13" s="91">
        <f>SUM(I13-J13+K13)</f>
        <v>219026462</v>
      </c>
      <c r="M13" s="106" t="s">
        <v>383</v>
      </c>
      <c r="N13" s="106" t="s">
        <v>37</v>
      </c>
      <c r="O13" s="106" t="s">
        <v>36</v>
      </c>
      <c r="P13" s="101" t="s">
        <v>285</v>
      </c>
      <c r="Q13" s="108"/>
    </row>
    <row r="14" spans="1:17" ht="225.75" x14ac:dyDescent="0.25">
      <c r="A14" s="52"/>
      <c r="B14" s="109" t="s">
        <v>380</v>
      </c>
      <c r="C14" s="116"/>
      <c r="D14" s="91">
        <v>111640000</v>
      </c>
      <c r="E14" s="91">
        <v>101495000</v>
      </c>
      <c r="F14" s="91">
        <v>123301675</v>
      </c>
      <c r="G14" s="100">
        <v>2039</v>
      </c>
      <c r="H14" s="101" t="s">
        <v>12</v>
      </c>
      <c r="I14" s="91">
        <v>113923253</v>
      </c>
      <c r="J14" s="91">
        <v>83725765</v>
      </c>
      <c r="K14" s="91">
        <v>1457845</v>
      </c>
      <c r="L14" s="91">
        <f>SUM(I14-J14+K14)</f>
        <v>31655333</v>
      </c>
      <c r="M14" s="106" t="s">
        <v>384</v>
      </c>
      <c r="N14" s="106" t="s">
        <v>37</v>
      </c>
      <c r="O14" s="106" t="s">
        <v>36</v>
      </c>
      <c r="P14" s="101" t="s">
        <v>285</v>
      </c>
      <c r="Q14" s="108"/>
    </row>
    <row r="15" spans="1:17" ht="180.75" x14ac:dyDescent="0.25">
      <c r="A15" s="52"/>
      <c r="B15" s="109" t="s">
        <v>386</v>
      </c>
      <c r="C15" s="116"/>
      <c r="D15" s="91">
        <v>42500000</v>
      </c>
      <c r="E15" s="91">
        <v>42500000</v>
      </c>
      <c r="F15" s="91">
        <v>54665587</v>
      </c>
      <c r="G15" s="100">
        <v>2040</v>
      </c>
      <c r="H15" s="101" t="s">
        <v>12</v>
      </c>
      <c r="I15" s="91">
        <v>48798426</v>
      </c>
      <c r="J15" s="91">
        <v>13011817</v>
      </c>
      <c r="K15" s="91">
        <v>142018</v>
      </c>
      <c r="L15" s="91">
        <f>SUM(I15-J15+K15)</f>
        <v>35928627</v>
      </c>
      <c r="M15" s="106" t="s">
        <v>389</v>
      </c>
      <c r="N15" s="106" t="s">
        <v>37</v>
      </c>
      <c r="O15" s="106" t="s">
        <v>36</v>
      </c>
      <c r="P15" s="101" t="s">
        <v>285</v>
      </c>
      <c r="Q15" s="108"/>
    </row>
    <row r="16" spans="1:17" ht="58.15" hidden="1" customHeight="1" outlineLevel="1" x14ac:dyDescent="0.25">
      <c r="A16" s="52"/>
      <c r="B16" s="126" t="s">
        <v>352</v>
      </c>
      <c r="C16" s="129" t="s">
        <v>351</v>
      </c>
      <c r="D16" s="127" t="s">
        <v>350</v>
      </c>
      <c r="E16" s="127" t="s">
        <v>349</v>
      </c>
      <c r="F16" s="127" t="s">
        <v>348</v>
      </c>
      <c r="G16" s="128" t="s">
        <v>347</v>
      </c>
      <c r="H16" s="128" t="s">
        <v>346</v>
      </c>
      <c r="I16" s="127" t="s">
        <v>345</v>
      </c>
      <c r="J16" s="130" t="s">
        <v>344</v>
      </c>
      <c r="K16" s="92"/>
      <c r="L16" s="132" t="s">
        <v>343</v>
      </c>
      <c r="M16" s="133" t="s">
        <v>342</v>
      </c>
      <c r="N16" s="135" t="s">
        <v>341</v>
      </c>
      <c r="O16" s="136"/>
      <c r="P16" s="137" t="s">
        <v>340</v>
      </c>
      <c r="Q16" s="139" t="s">
        <v>339</v>
      </c>
    </row>
    <row r="17" spans="1:17" ht="30" hidden="1" outlineLevel="1" x14ac:dyDescent="0.25">
      <c r="A17" s="52"/>
      <c r="B17" s="126"/>
      <c r="C17" s="129"/>
      <c r="D17" s="127"/>
      <c r="E17" s="127"/>
      <c r="F17" s="127"/>
      <c r="G17" s="128"/>
      <c r="H17" s="128"/>
      <c r="I17" s="127"/>
      <c r="J17" s="131"/>
      <c r="K17" s="92" t="s">
        <v>338</v>
      </c>
      <c r="L17" s="132"/>
      <c r="M17" s="134"/>
      <c r="N17" s="85" t="s">
        <v>33</v>
      </c>
      <c r="O17" s="84" t="s">
        <v>34</v>
      </c>
      <c r="P17" s="138"/>
      <c r="Q17" s="139"/>
    </row>
    <row r="18" spans="1:17" ht="15.75" collapsed="1" x14ac:dyDescent="0.25">
      <c r="A18" s="52">
        <v>1</v>
      </c>
      <c r="B18" s="103" t="s">
        <v>337</v>
      </c>
      <c r="C18" s="112"/>
      <c r="D18" s="104"/>
      <c r="E18" s="104"/>
      <c r="F18" s="104"/>
      <c r="G18" s="105"/>
      <c r="H18" s="106"/>
      <c r="I18" s="104"/>
      <c r="J18" s="104"/>
      <c r="K18" s="104"/>
      <c r="L18" s="107"/>
      <c r="M18" s="106"/>
      <c r="N18" s="106"/>
      <c r="O18" s="106"/>
      <c r="P18" s="108"/>
      <c r="Q18" s="108"/>
    </row>
    <row r="19" spans="1:17" ht="15.75" x14ac:dyDescent="0.25">
      <c r="A19" s="52">
        <v>17</v>
      </c>
      <c r="B19" s="114" t="s">
        <v>327</v>
      </c>
      <c r="C19" s="116"/>
      <c r="D19" s="91"/>
      <c r="E19" s="91"/>
      <c r="F19" s="91"/>
      <c r="G19" s="100"/>
      <c r="H19" s="102"/>
      <c r="I19" s="91"/>
      <c r="J19" s="99"/>
      <c r="K19" s="99"/>
      <c r="L19" s="91"/>
      <c r="M19" s="106"/>
      <c r="N19" s="106"/>
      <c r="O19" s="106"/>
      <c r="P19" s="101"/>
      <c r="Q19" s="108"/>
    </row>
    <row r="20" spans="1:17" ht="30.75" x14ac:dyDescent="0.25">
      <c r="A20" s="52">
        <v>23</v>
      </c>
      <c r="B20" s="113" t="s">
        <v>326</v>
      </c>
      <c r="C20" s="116"/>
      <c r="D20" s="91">
        <v>1855000</v>
      </c>
      <c r="E20" s="91">
        <v>780000</v>
      </c>
      <c r="F20" s="91">
        <v>1007706</v>
      </c>
      <c r="G20" s="100">
        <v>2031</v>
      </c>
      <c r="H20" s="102" t="s">
        <v>12</v>
      </c>
      <c r="I20" s="91">
        <v>1855000</v>
      </c>
      <c r="J20" s="99">
        <v>44341</v>
      </c>
      <c r="K20" s="99">
        <v>128915</v>
      </c>
      <c r="L20" s="91">
        <f t="shared" ref="L20:L24" si="1">I20-J20+K20</f>
        <v>1939574</v>
      </c>
      <c r="M20" s="106" t="s">
        <v>325</v>
      </c>
      <c r="N20" s="106" t="s">
        <v>37</v>
      </c>
      <c r="O20" s="106" t="s">
        <v>36</v>
      </c>
      <c r="P20" s="101" t="s">
        <v>285</v>
      </c>
      <c r="Q20" s="108"/>
    </row>
    <row r="21" spans="1:17" ht="30.75" x14ac:dyDescent="0.25">
      <c r="A21" s="52">
        <v>24</v>
      </c>
      <c r="B21" s="113" t="s">
        <v>324</v>
      </c>
      <c r="C21" s="116"/>
      <c r="D21" s="91">
        <v>32240000</v>
      </c>
      <c r="E21" s="91">
        <v>22005000</v>
      </c>
      <c r="F21" s="91">
        <v>26433278</v>
      </c>
      <c r="G21" s="100">
        <v>2032</v>
      </c>
      <c r="H21" s="102" t="s">
        <v>12</v>
      </c>
      <c r="I21" s="91">
        <v>32637248</v>
      </c>
      <c r="J21" s="99">
        <v>32070827</v>
      </c>
      <c r="K21" s="99">
        <v>231925</v>
      </c>
      <c r="L21" s="91">
        <f t="shared" si="1"/>
        <v>798346</v>
      </c>
      <c r="M21" s="106" t="s">
        <v>319</v>
      </c>
      <c r="N21" s="106" t="s">
        <v>37</v>
      </c>
      <c r="O21" s="106" t="s">
        <v>36</v>
      </c>
      <c r="P21" s="101" t="s">
        <v>285</v>
      </c>
      <c r="Q21" s="108"/>
    </row>
    <row r="22" spans="1:17" ht="30.75" x14ac:dyDescent="0.25">
      <c r="A22" s="52">
        <v>25</v>
      </c>
      <c r="B22" s="113" t="s">
        <v>323</v>
      </c>
      <c r="C22" s="116"/>
      <c r="D22" s="91">
        <v>10755000</v>
      </c>
      <c r="E22" s="91">
        <v>7590000</v>
      </c>
      <c r="F22" s="91">
        <v>9156160</v>
      </c>
      <c r="G22" s="100">
        <v>2033</v>
      </c>
      <c r="H22" s="102" t="s">
        <v>12</v>
      </c>
      <c r="I22" s="91">
        <v>10906467</v>
      </c>
      <c r="J22" s="99">
        <v>10595508</v>
      </c>
      <c r="K22" s="99">
        <v>180846</v>
      </c>
      <c r="L22" s="91">
        <f t="shared" si="1"/>
        <v>491805</v>
      </c>
      <c r="M22" s="106" t="s">
        <v>319</v>
      </c>
      <c r="N22" s="106" t="s">
        <v>37</v>
      </c>
      <c r="O22" s="106" t="s">
        <v>36</v>
      </c>
      <c r="P22" s="101" t="s">
        <v>285</v>
      </c>
      <c r="Q22" s="108"/>
    </row>
    <row r="23" spans="1:17" ht="30.75" x14ac:dyDescent="0.25">
      <c r="A23" s="52">
        <v>26</v>
      </c>
      <c r="B23" s="113" t="s">
        <v>322</v>
      </c>
      <c r="C23" s="116"/>
      <c r="D23" s="91">
        <v>15665000</v>
      </c>
      <c r="E23" s="91">
        <v>12100000</v>
      </c>
      <c r="F23" s="91">
        <v>15026913</v>
      </c>
      <c r="G23" s="100">
        <v>2034</v>
      </c>
      <c r="H23" s="102" t="s">
        <v>12</v>
      </c>
      <c r="I23" s="91">
        <v>15880810</v>
      </c>
      <c r="J23" s="99">
        <v>11800394</v>
      </c>
      <c r="K23" s="99">
        <v>517968</v>
      </c>
      <c r="L23" s="91">
        <f t="shared" si="1"/>
        <v>4598384</v>
      </c>
      <c r="M23" s="106" t="s">
        <v>319</v>
      </c>
      <c r="N23" s="106" t="s">
        <v>37</v>
      </c>
      <c r="O23" s="106" t="s">
        <v>36</v>
      </c>
      <c r="P23" s="101" t="s">
        <v>285</v>
      </c>
      <c r="Q23" s="108"/>
    </row>
    <row r="24" spans="1:17" ht="30.75" x14ac:dyDescent="0.25">
      <c r="A24" s="52">
        <v>27</v>
      </c>
      <c r="B24" s="113" t="s">
        <v>321</v>
      </c>
      <c r="C24" s="116"/>
      <c r="D24" s="91">
        <v>8235000</v>
      </c>
      <c r="E24" s="91">
        <v>6735000</v>
      </c>
      <c r="F24" s="91">
        <v>8422909</v>
      </c>
      <c r="G24" s="100">
        <v>2035</v>
      </c>
      <c r="H24" s="102" t="s">
        <v>12</v>
      </c>
      <c r="I24" s="91">
        <v>8398656</v>
      </c>
      <c r="J24" s="99">
        <v>3964584</v>
      </c>
      <c r="K24" s="99">
        <v>379713</v>
      </c>
      <c r="L24" s="91">
        <f t="shared" si="1"/>
        <v>4813785</v>
      </c>
      <c r="M24" s="106" t="s">
        <v>319</v>
      </c>
      <c r="N24" s="106" t="s">
        <v>37</v>
      </c>
      <c r="O24" s="106" t="s">
        <v>36</v>
      </c>
      <c r="P24" s="101" t="s">
        <v>285</v>
      </c>
      <c r="Q24" s="108"/>
    </row>
    <row r="25" spans="1:17" ht="30.75" x14ac:dyDescent="0.25">
      <c r="A25" s="52">
        <v>28</v>
      </c>
      <c r="B25" s="113" t="s">
        <v>320</v>
      </c>
      <c r="C25" s="116"/>
      <c r="D25" s="91">
        <v>8875000</v>
      </c>
      <c r="E25" s="91">
        <v>7470000</v>
      </c>
      <c r="F25" s="91">
        <v>9222800</v>
      </c>
      <c r="G25" s="100">
        <v>2036</v>
      </c>
      <c r="H25" s="102" t="s">
        <v>12</v>
      </c>
      <c r="I25" s="91">
        <v>8983633</v>
      </c>
      <c r="J25" s="99">
        <v>5609733</v>
      </c>
      <c r="K25" s="99">
        <v>313959</v>
      </c>
      <c r="L25" s="91">
        <f>I25-J25+K25</f>
        <v>3687859</v>
      </c>
      <c r="M25" s="106" t="s">
        <v>319</v>
      </c>
      <c r="N25" s="106" t="s">
        <v>37</v>
      </c>
      <c r="O25" s="106" t="s">
        <v>36</v>
      </c>
      <c r="P25" s="101" t="s">
        <v>285</v>
      </c>
      <c r="Q25" s="108"/>
    </row>
    <row r="26" spans="1:17" ht="30.75" x14ac:dyDescent="0.25">
      <c r="A26" s="52"/>
      <c r="B26" s="113" t="s">
        <v>374</v>
      </c>
      <c r="C26" s="116"/>
      <c r="D26" s="91">
        <v>38465000</v>
      </c>
      <c r="E26" s="91">
        <v>35850000</v>
      </c>
      <c r="F26" s="91">
        <v>46865688</v>
      </c>
      <c r="G26" s="100">
        <v>2038</v>
      </c>
      <c r="H26" s="102" t="s">
        <v>12</v>
      </c>
      <c r="I26" s="91">
        <v>38886218</v>
      </c>
      <c r="J26" s="99">
        <v>26467068</v>
      </c>
      <c r="K26" s="99">
        <v>1506096</v>
      </c>
      <c r="L26" s="91">
        <f>I26-J26+K26</f>
        <v>13925246</v>
      </c>
      <c r="M26" s="106" t="s">
        <v>375</v>
      </c>
      <c r="N26" s="106" t="s">
        <v>37</v>
      </c>
      <c r="O26" s="106" t="s">
        <v>36</v>
      </c>
      <c r="P26" s="101" t="s">
        <v>285</v>
      </c>
      <c r="Q26" s="108"/>
    </row>
    <row r="27" spans="1:17" ht="30.75" x14ac:dyDescent="0.25">
      <c r="A27" s="52"/>
      <c r="B27" s="113" t="s">
        <v>381</v>
      </c>
      <c r="C27" s="116"/>
      <c r="D27" s="91">
        <v>25840000</v>
      </c>
      <c r="E27" s="91">
        <v>24930000</v>
      </c>
      <c r="F27" s="91">
        <v>32255775</v>
      </c>
      <c r="G27" s="100">
        <v>2039</v>
      </c>
      <c r="H27" s="102" t="s">
        <v>12</v>
      </c>
      <c r="I27" s="91">
        <v>26384684</v>
      </c>
      <c r="J27" s="99">
        <v>7925850</v>
      </c>
      <c r="K27" s="99">
        <v>584106</v>
      </c>
      <c r="L27" s="91">
        <f>I27-J27+K27</f>
        <v>19042940</v>
      </c>
      <c r="M27" s="106" t="s">
        <v>375</v>
      </c>
      <c r="N27" s="106" t="s">
        <v>37</v>
      </c>
      <c r="O27" s="106" t="s">
        <v>36</v>
      </c>
      <c r="P27" s="101" t="s">
        <v>285</v>
      </c>
      <c r="Q27" s="108"/>
    </row>
    <row r="28" spans="1:17" ht="30.75" x14ac:dyDescent="0.25">
      <c r="A28" s="52"/>
      <c r="B28" s="113" t="s">
        <v>387</v>
      </c>
      <c r="C28" s="116"/>
      <c r="D28" s="91">
        <v>16940000</v>
      </c>
      <c r="E28" s="91">
        <v>16940000</v>
      </c>
      <c r="F28" s="91">
        <v>24163381</v>
      </c>
      <c r="G28" s="100">
        <v>2040</v>
      </c>
      <c r="H28" s="102" t="s">
        <v>12</v>
      </c>
      <c r="I28" s="91">
        <v>19848157</v>
      </c>
      <c r="J28" s="99">
        <v>4881865</v>
      </c>
      <c r="K28" s="99">
        <v>59153</v>
      </c>
      <c r="L28" s="91">
        <f>I28-J28+K28</f>
        <v>15025445</v>
      </c>
      <c r="M28" s="106" t="s">
        <v>375</v>
      </c>
      <c r="N28" s="106" t="s">
        <v>37</v>
      </c>
      <c r="O28" s="106" t="s">
        <v>36</v>
      </c>
      <c r="P28" s="101" t="s">
        <v>285</v>
      </c>
      <c r="Q28" s="108"/>
    </row>
    <row r="29" spans="1:17" ht="15.75" x14ac:dyDescent="0.25">
      <c r="A29" s="52">
        <v>29</v>
      </c>
      <c r="B29" s="113"/>
      <c r="C29" s="116"/>
      <c r="D29" s="91"/>
      <c r="E29" s="91"/>
      <c r="F29" s="91"/>
      <c r="G29" s="100"/>
      <c r="H29" s="102"/>
      <c r="I29" s="91"/>
      <c r="J29" s="99"/>
      <c r="K29" s="99"/>
      <c r="L29" s="91"/>
      <c r="M29" s="106"/>
      <c r="N29" s="106"/>
      <c r="O29" s="106"/>
      <c r="P29" s="101"/>
      <c r="Q29" s="108"/>
    </row>
    <row r="30" spans="1:17" ht="15.75" x14ac:dyDescent="0.25">
      <c r="A30" s="52">
        <v>30</v>
      </c>
      <c r="B30" s="114" t="s">
        <v>318</v>
      </c>
      <c r="C30" s="116"/>
      <c r="D30" s="91"/>
      <c r="E30" s="91"/>
      <c r="F30" s="91"/>
      <c r="G30" s="100"/>
      <c r="H30" s="102"/>
      <c r="I30" s="91"/>
      <c r="J30" s="99"/>
      <c r="K30" s="99"/>
      <c r="L30" s="91"/>
      <c r="M30" s="106"/>
      <c r="N30" s="106"/>
      <c r="O30" s="106"/>
      <c r="P30" s="101"/>
      <c r="Q30" s="108"/>
    </row>
    <row r="31" spans="1:17" ht="30.75" x14ac:dyDescent="0.25">
      <c r="A31" s="52">
        <v>37</v>
      </c>
      <c r="B31" s="115" t="s">
        <v>316</v>
      </c>
      <c r="C31" s="116"/>
      <c r="D31" s="91">
        <v>3765000</v>
      </c>
      <c r="E31" s="91">
        <v>1405000</v>
      </c>
      <c r="F31" s="91">
        <v>1860772</v>
      </c>
      <c r="G31" s="100">
        <v>2031</v>
      </c>
      <c r="H31" s="102" t="s">
        <v>12</v>
      </c>
      <c r="I31" s="91">
        <v>3765000</v>
      </c>
      <c r="J31" s="99">
        <v>140797</v>
      </c>
      <c r="K31" s="99">
        <v>258582</v>
      </c>
      <c r="L31" s="91">
        <f t="shared" ref="L31:L38" si="2">I31-J31+K31</f>
        <v>3882785</v>
      </c>
      <c r="M31" s="106" t="s">
        <v>315</v>
      </c>
      <c r="N31" s="106" t="s">
        <v>37</v>
      </c>
      <c r="O31" s="106" t="s">
        <v>36</v>
      </c>
      <c r="P31" s="101" t="s">
        <v>285</v>
      </c>
      <c r="Q31" s="108"/>
    </row>
    <row r="32" spans="1:17" ht="30.75" x14ac:dyDescent="0.25">
      <c r="A32" s="52">
        <v>38</v>
      </c>
      <c r="B32" s="115" t="s">
        <v>314</v>
      </c>
      <c r="C32" s="116"/>
      <c r="D32" s="91">
        <v>21920000</v>
      </c>
      <c r="E32" s="91">
        <v>14970000</v>
      </c>
      <c r="F32" s="91">
        <v>17942031</v>
      </c>
      <c r="G32" s="100">
        <v>2032</v>
      </c>
      <c r="H32" s="102" t="s">
        <v>12</v>
      </c>
      <c r="I32" s="91">
        <v>22215337</v>
      </c>
      <c r="J32" s="99">
        <v>17615437</v>
      </c>
      <c r="K32" s="99">
        <v>795112</v>
      </c>
      <c r="L32" s="91">
        <f t="shared" si="2"/>
        <v>5395012</v>
      </c>
      <c r="M32" s="106" t="s">
        <v>313</v>
      </c>
      <c r="N32" s="106" t="s">
        <v>37</v>
      </c>
      <c r="O32" s="106" t="s">
        <v>36</v>
      </c>
      <c r="P32" s="101" t="s">
        <v>285</v>
      </c>
      <c r="Q32" s="108"/>
    </row>
    <row r="33" spans="1:17" ht="30.75" x14ac:dyDescent="0.25">
      <c r="A33" s="52">
        <v>39</v>
      </c>
      <c r="B33" s="115" t="s">
        <v>312</v>
      </c>
      <c r="C33" s="116"/>
      <c r="D33" s="91">
        <v>33220000</v>
      </c>
      <c r="E33" s="91">
        <v>23445000</v>
      </c>
      <c r="F33" s="91">
        <v>28003085</v>
      </c>
      <c r="G33" s="100">
        <v>2033</v>
      </c>
      <c r="H33" s="102" t="s">
        <v>12</v>
      </c>
      <c r="I33" s="91">
        <v>33910431</v>
      </c>
      <c r="J33" s="99">
        <v>20480362</v>
      </c>
      <c r="K33" s="99">
        <v>1418810</v>
      </c>
      <c r="L33" s="91">
        <f t="shared" si="2"/>
        <v>14848879</v>
      </c>
      <c r="M33" s="106" t="s">
        <v>308</v>
      </c>
      <c r="N33" s="106" t="s">
        <v>37</v>
      </c>
      <c r="O33" s="106" t="s">
        <v>36</v>
      </c>
      <c r="P33" s="101" t="s">
        <v>285</v>
      </c>
      <c r="Q33" s="108"/>
    </row>
    <row r="34" spans="1:17" ht="30.75" x14ac:dyDescent="0.25">
      <c r="A34" s="52">
        <v>40</v>
      </c>
      <c r="B34" s="115" t="s">
        <v>311</v>
      </c>
      <c r="C34" s="116"/>
      <c r="D34" s="91">
        <v>25220000</v>
      </c>
      <c r="E34" s="91">
        <v>19495000</v>
      </c>
      <c r="F34" s="91">
        <v>24193428</v>
      </c>
      <c r="G34" s="100">
        <v>2034</v>
      </c>
      <c r="H34" s="102" t="s">
        <v>12</v>
      </c>
      <c r="I34" s="91">
        <v>25492096</v>
      </c>
      <c r="J34" s="99">
        <v>12066176</v>
      </c>
      <c r="K34" s="99">
        <v>1304763</v>
      </c>
      <c r="L34" s="91">
        <f t="shared" si="2"/>
        <v>14730683</v>
      </c>
      <c r="M34" s="106" t="s">
        <v>308</v>
      </c>
      <c r="N34" s="106" t="s">
        <v>37</v>
      </c>
      <c r="O34" s="106" t="s">
        <v>36</v>
      </c>
      <c r="P34" s="101" t="s">
        <v>285</v>
      </c>
      <c r="Q34" s="108"/>
    </row>
    <row r="35" spans="1:17" ht="30.75" x14ac:dyDescent="0.25">
      <c r="A35" s="52">
        <v>41</v>
      </c>
      <c r="B35" s="115" t="s">
        <v>310</v>
      </c>
      <c r="C35" s="116"/>
      <c r="D35" s="91">
        <v>27770000</v>
      </c>
      <c r="E35" s="91">
        <v>22690000</v>
      </c>
      <c r="F35" s="91">
        <v>28350374</v>
      </c>
      <c r="G35" s="100">
        <v>2035</v>
      </c>
      <c r="H35" s="102" t="s">
        <v>12</v>
      </c>
      <c r="I35" s="91">
        <v>28239713</v>
      </c>
      <c r="J35" s="99">
        <v>11989870</v>
      </c>
      <c r="K35" s="99">
        <v>1399087</v>
      </c>
      <c r="L35" s="91">
        <f>I35-J35+K35</f>
        <v>17648930</v>
      </c>
      <c r="M35" s="106" t="s">
        <v>308</v>
      </c>
      <c r="N35" s="106" t="s">
        <v>37</v>
      </c>
      <c r="O35" s="106" t="s">
        <v>36</v>
      </c>
      <c r="P35" s="101" t="s">
        <v>285</v>
      </c>
      <c r="Q35" s="108"/>
    </row>
    <row r="36" spans="1:17" ht="30.75" x14ac:dyDescent="0.25">
      <c r="A36" s="52">
        <v>42</v>
      </c>
      <c r="B36" s="115" t="s">
        <v>309</v>
      </c>
      <c r="C36" s="116"/>
      <c r="D36" s="91">
        <v>25110000</v>
      </c>
      <c r="E36" s="91">
        <v>21150000</v>
      </c>
      <c r="F36" s="91">
        <v>26062594</v>
      </c>
      <c r="G36" s="100">
        <v>2036</v>
      </c>
      <c r="H36" s="102" t="s">
        <v>12</v>
      </c>
      <c r="I36" s="91">
        <v>25285282</v>
      </c>
      <c r="J36" s="99">
        <v>3164237</v>
      </c>
      <c r="K36" s="99">
        <v>1623628</v>
      </c>
      <c r="L36" s="91">
        <f t="shared" si="2"/>
        <v>23744673</v>
      </c>
      <c r="M36" s="106" t="s">
        <v>308</v>
      </c>
      <c r="N36" s="106" t="s">
        <v>37</v>
      </c>
      <c r="O36" s="106" t="s">
        <v>36</v>
      </c>
      <c r="P36" s="101" t="s">
        <v>285</v>
      </c>
      <c r="Q36" s="108"/>
    </row>
    <row r="37" spans="1:17" ht="30.75" x14ac:dyDescent="0.25">
      <c r="A37" s="52"/>
      <c r="B37" s="115" t="s">
        <v>376</v>
      </c>
      <c r="C37" s="116"/>
      <c r="D37" s="91">
        <v>16460000</v>
      </c>
      <c r="E37" s="91">
        <v>15340000</v>
      </c>
      <c r="F37" s="91">
        <v>20075200</v>
      </c>
      <c r="G37" s="100">
        <v>2038</v>
      </c>
      <c r="H37" s="102" t="s">
        <v>12</v>
      </c>
      <c r="I37" s="91">
        <v>16721505</v>
      </c>
      <c r="J37" s="99">
        <v>6573869</v>
      </c>
      <c r="K37" s="99">
        <v>802982</v>
      </c>
      <c r="L37" s="91">
        <f t="shared" si="2"/>
        <v>10950618</v>
      </c>
      <c r="M37" s="106" t="s">
        <v>377</v>
      </c>
      <c r="N37" s="106" t="s">
        <v>37</v>
      </c>
      <c r="O37" s="106" t="s">
        <v>36</v>
      </c>
      <c r="P37" s="101" t="s">
        <v>285</v>
      </c>
      <c r="Q37" s="108"/>
    </row>
    <row r="38" spans="1:17" ht="30.75" x14ac:dyDescent="0.25">
      <c r="A38" s="52"/>
      <c r="B38" s="115" t="s">
        <v>382</v>
      </c>
      <c r="C38" s="116"/>
      <c r="D38" s="91">
        <v>14405000</v>
      </c>
      <c r="E38" s="91">
        <v>13895000</v>
      </c>
      <c r="F38" s="91">
        <v>17977725</v>
      </c>
      <c r="G38" s="100">
        <v>2039</v>
      </c>
      <c r="H38" s="102" t="s">
        <v>12</v>
      </c>
      <c r="I38" s="91">
        <v>14708630</v>
      </c>
      <c r="J38" s="99">
        <v>2846650</v>
      </c>
      <c r="K38" s="99">
        <v>338662</v>
      </c>
      <c r="L38" s="91">
        <f t="shared" si="2"/>
        <v>12200642</v>
      </c>
      <c r="M38" s="106" t="s">
        <v>377</v>
      </c>
      <c r="N38" s="106" t="s">
        <v>37</v>
      </c>
      <c r="O38" s="106" t="s">
        <v>36</v>
      </c>
      <c r="P38" s="101" t="s">
        <v>285</v>
      </c>
      <c r="Q38" s="108"/>
    </row>
    <row r="39" spans="1:17" ht="30.75" x14ac:dyDescent="0.25">
      <c r="A39" s="52"/>
      <c r="B39" s="115" t="s">
        <v>388</v>
      </c>
      <c r="C39" s="116"/>
      <c r="D39" s="91">
        <v>30525000</v>
      </c>
      <c r="E39" s="91">
        <v>30525000</v>
      </c>
      <c r="F39" s="91">
        <v>43396825</v>
      </c>
      <c r="G39" s="100">
        <v>2040</v>
      </c>
      <c r="H39" s="102" t="s">
        <v>12</v>
      </c>
      <c r="I39" s="91">
        <v>35708561</v>
      </c>
      <c r="J39" s="99">
        <v>2443258</v>
      </c>
      <c r="K39" s="99">
        <v>123509</v>
      </c>
      <c r="L39" s="91">
        <f t="shared" ref="L39" si="3">I39-J39+K39</f>
        <v>33388812</v>
      </c>
      <c r="M39" s="106" t="s">
        <v>377</v>
      </c>
      <c r="N39" s="106" t="s">
        <v>37</v>
      </c>
      <c r="O39" s="106" t="s">
        <v>36</v>
      </c>
      <c r="P39" s="101" t="s">
        <v>285</v>
      </c>
      <c r="Q39" s="108"/>
    </row>
    <row r="40" spans="1:17" ht="15.75" x14ac:dyDescent="0.25">
      <c r="A40" s="52">
        <v>43</v>
      </c>
      <c r="B40" s="113"/>
      <c r="C40" s="116"/>
      <c r="D40" s="91"/>
      <c r="E40" s="91"/>
      <c r="F40" s="91"/>
      <c r="G40" s="100"/>
      <c r="H40" s="102"/>
      <c r="I40" s="91"/>
      <c r="J40" s="99"/>
      <c r="K40" s="99"/>
      <c r="L40" s="91"/>
      <c r="M40" s="106"/>
      <c r="N40" s="106"/>
      <c r="O40" s="106"/>
      <c r="P40" s="101"/>
      <c r="Q40" s="108"/>
    </row>
    <row r="41" spans="1:17" ht="15.75" x14ac:dyDescent="0.25">
      <c r="A41" s="52">
        <v>44</v>
      </c>
      <c r="B41" s="114" t="s">
        <v>307</v>
      </c>
      <c r="C41" s="116"/>
      <c r="D41" s="91"/>
      <c r="E41" s="91"/>
      <c r="F41" s="91"/>
      <c r="G41" s="100"/>
      <c r="H41" s="102"/>
      <c r="I41" s="91"/>
      <c r="J41" s="99"/>
      <c r="K41" s="99"/>
      <c r="L41" s="91"/>
      <c r="M41" s="106"/>
      <c r="N41" s="106"/>
      <c r="O41" s="106"/>
      <c r="P41" s="101"/>
      <c r="Q41" s="108"/>
    </row>
    <row r="42" spans="1:17" s="72" customFormat="1" ht="45.75" x14ac:dyDescent="0.25">
      <c r="A42" s="83">
        <v>45</v>
      </c>
      <c r="B42" s="113" t="s">
        <v>306</v>
      </c>
      <c r="C42" s="116"/>
      <c r="D42" s="91">
        <v>3500000</v>
      </c>
      <c r="E42" s="91">
        <v>2550000</v>
      </c>
      <c r="F42" s="91">
        <v>3085890</v>
      </c>
      <c r="G42" s="100">
        <v>2032</v>
      </c>
      <c r="H42" s="102" t="s">
        <v>12</v>
      </c>
      <c r="I42" s="91">
        <v>3546351</v>
      </c>
      <c r="J42" s="99">
        <v>3461429</v>
      </c>
      <c r="K42" s="99">
        <v>67625</v>
      </c>
      <c r="L42" s="91">
        <f>I42-J42+K42</f>
        <v>152547</v>
      </c>
      <c r="M42" s="106" t="s">
        <v>305</v>
      </c>
      <c r="N42" s="106" t="s">
        <v>37</v>
      </c>
      <c r="O42" s="106" t="s">
        <v>36</v>
      </c>
      <c r="P42" s="101" t="s">
        <v>285</v>
      </c>
      <c r="Q42" s="108"/>
    </row>
    <row r="43" spans="1:17" ht="30.75" x14ac:dyDescent="0.25">
      <c r="A43" s="52">
        <v>46</v>
      </c>
      <c r="B43" s="113" t="s">
        <v>304</v>
      </c>
      <c r="C43" s="116"/>
      <c r="D43" s="91">
        <v>4950000</v>
      </c>
      <c r="E43" s="91">
        <v>3830000</v>
      </c>
      <c r="F43" s="91">
        <v>4761944</v>
      </c>
      <c r="G43" s="100">
        <v>2034</v>
      </c>
      <c r="H43" s="102" t="s">
        <v>12</v>
      </c>
      <c r="I43" s="91">
        <v>5025605</v>
      </c>
      <c r="J43" s="99">
        <v>4254999</v>
      </c>
      <c r="K43" s="99">
        <v>186878</v>
      </c>
      <c r="L43" s="91">
        <f>I43-J43+K43</f>
        <v>957484</v>
      </c>
      <c r="M43" s="106" t="s">
        <v>300</v>
      </c>
      <c r="N43" s="106" t="s">
        <v>37</v>
      </c>
      <c r="O43" s="106" t="s">
        <v>36</v>
      </c>
      <c r="P43" s="101" t="s">
        <v>285</v>
      </c>
      <c r="Q43" s="108"/>
    </row>
    <row r="44" spans="1:17" ht="30.75" x14ac:dyDescent="0.25">
      <c r="A44" s="52">
        <v>47</v>
      </c>
      <c r="B44" s="113" t="s">
        <v>303</v>
      </c>
      <c r="C44" s="116"/>
      <c r="D44" s="91">
        <v>13620000</v>
      </c>
      <c r="E44" s="91">
        <v>10845000</v>
      </c>
      <c r="F44" s="91">
        <v>14296300</v>
      </c>
      <c r="G44" s="100">
        <v>2034</v>
      </c>
      <c r="H44" s="102" t="s">
        <v>12</v>
      </c>
      <c r="I44" s="91">
        <v>15230632</v>
      </c>
      <c r="J44" s="99">
        <v>15167588</v>
      </c>
      <c r="K44" s="99">
        <v>11245</v>
      </c>
      <c r="L44" s="91">
        <f>I44-J44+K44</f>
        <v>74289</v>
      </c>
      <c r="M44" s="106" t="s">
        <v>300</v>
      </c>
      <c r="N44" s="106" t="s">
        <v>37</v>
      </c>
      <c r="O44" s="106" t="s">
        <v>36</v>
      </c>
      <c r="P44" s="101" t="s">
        <v>285</v>
      </c>
      <c r="Q44" s="108"/>
    </row>
    <row r="45" spans="1:17" ht="30.75" x14ac:dyDescent="0.25">
      <c r="A45" s="52">
        <v>48</v>
      </c>
      <c r="B45" s="113" t="s">
        <v>302</v>
      </c>
      <c r="C45" s="116"/>
      <c r="D45" s="91">
        <v>7870000</v>
      </c>
      <c r="E45" s="91">
        <v>6440000</v>
      </c>
      <c r="F45" s="91">
        <v>8055597</v>
      </c>
      <c r="G45" s="100">
        <v>2035</v>
      </c>
      <c r="H45" s="102" t="s">
        <v>12</v>
      </c>
      <c r="I45" s="91">
        <v>8011159</v>
      </c>
      <c r="J45" s="99">
        <v>8017918</v>
      </c>
      <c r="K45" s="99">
        <v>89957</v>
      </c>
      <c r="L45" s="91">
        <f>I45-J45+K45</f>
        <v>83198</v>
      </c>
      <c r="M45" s="106" t="s">
        <v>300</v>
      </c>
      <c r="N45" s="106" t="s">
        <v>37</v>
      </c>
      <c r="O45" s="106" t="s">
        <v>36</v>
      </c>
      <c r="P45" s="101" t="s">
        <v>285</v>
      </c>
      <c r="Q45" s="108"/>
    </row>
    <row r="46" spans="1:17" s="72" customFormat="1" ht="30.75" x14ac:dyDescent="0.25">
      <c r="A46" s="83">
        <v>49</v>
      </c>
      <c r="B46" s="113" t="s">
        <v>301</v>
      </c>
      <c r="C46" s="116"/>
      <c r="D46" s="91">
        <v>14030000</v>
      </c>
      <c r="E46" s="91">
        <v>11815000</v>
      </c>
      <c r="F46" s="91">
        <v>14587375</v>
      </c>
      <c r="G46" s="100">
        <v>2036</v>
      </c>
      <c r="H46" s="102" t="s">
        <v>12</v>
      </c>
      <c r="I46" s="91">
        <v>14201863</v>
      </c>
      <c r="J46" s="99">
        <v>2244005</v>
      </c>
      <c r="K46" s="99">
        <v>918785</v>
      </c>
      <c r="L46" s="91">
        <f>I46-J46+K46</f>
        <v>12876643</v>
      </c>
      <c r="M46" s="106" t="s">
        <v>300</v>
      </c>
      <c r="N46" s="106" t="s">
        <v>37</v>
      </c>
      <c r="O46" s="106" t="s">
        <v>36</v>
      </c>
      <c r="P46" s="101" t="s">
        <v>285</v>
      </c>
      <c r="Q46" s="108"/>
    </row>
    <row r="47" spans="1:17" ht="15.75" x14ac:dyDescent="0.25">
      <c r="A47" s="52">
        <v>50</v>
      </c>
      <c r="B47" s="113"/>
      <c r="C47" s="116"/>
      <c r="D47" s="91"/>
      <c r="E47" s="91"/>
      <c r="F47" s="91"/>
      <c r="G47" s="100"/>
      <c r="H47" s="102"/>
      <c r="I47" s="91"/>
      <c r="J47" s="99"/>
      <c r="K47" s="99"/>
      <c r="L47" s="91"/>
      <c r="M47" s="106"/>
      <c r="N47" s="106"/>
      <c r="O47" s="106"/>
      <c r="P47" s="101"/>
      <c r="Q47" s="108"/>
    </row>
    <row r="48" spans="1:17" ht="15.75" x14ac:dyDescent="0.25">
      <c r="A48" s="52">
        <v>51</v>
      </c>
      <c r="B48" s="114" t="s">
        <v>299</v>
      </c>
      <c r="C48" s="116"/>
      <c r="D48" s="91"/>
      <c r="E48" s="91"/>
      <c r="F48" s="91"/>
      <c r="G48" s="100"/>
      <c r="H48" s="102"/>
      <c r="I48" s="91"/>
      <c r="J48" s="99"/>
      <c r="K48" s="99"/>
      <c r="L48" s="91"/>
      <c r="M48" s="106"/>
      <c r="N48" s="106"/>
      <c r="O48" s="106"/>
      <c r="P48" s="101"/>
      <c r="Q48" s="108"/>
    </row>
    <row r="49" spans="1:17" ht="45.75" x14ac:dyDescent="0.25">
      <c r="A49" s="52">
        <v>55</v>
      </c>
      <c r="B49" s="113" t="s">
        <v>298</v>
      </c>
      <c r="C49" s="116"/>
      <c r="D49" s="91">
        <v>33660000</v>
      </c>
      <c r="E49" s="91">
        <v>26055000</v>
      </c>
      <c r="F49" s="91">
        <v>29258625</v>
      </c>
      <c r="G49" s="100">
        <v>2026</v>
      </c>
      <c r="H49" s="102" t="s">
        <v>12</v>
      </c>
      <c r="I49" s="91">
        <v>40870489</v>
      </c>
      <c r="J49" s="99">
        <f t="shared" ref="J49:J54" si="4">I49</f>
        <v>40870489</v>
      </c>
      <c r="K49" s="99">
        <v>0</v>
      </c>
      <c r="L49" s="91">
        <v>0</v>
      </c>
      <c r="M49" s="106" t="s">
        <v>297</v>
      </c>
      <c r="N49" s="106" t="s">
        <v>37</v>
      </c>
      <c r="O49" s="106" t="s">
        <v>36</v>
      </c>
      <c r="P49" s="101" t="s">
        <v>285</v>
      </c>
      <c r="Q49" s="108"/>
    </row>
    <row r="50" spans="1:17" ht="30.75" x14ac:dyDescent="0.25">
      <c r="A50" s="52">
        <v>57</v>
      </c>
      <c r="B50" s="113" t="s">
        <v>296</v>
      </c>
      <c r="C50" s="116"/>
      <c r="D50" s="91">
        <v>58065000</v>
      </c>
      <c r="E50" s="91">
        <v>42555000</v>
      </c>
      <c r="F50" s="91">
        <v>48544175</v>
      </c>
      <c r="G50" s="100">
        <v>2026</v>
      </c>
      <c r="H50" s="102" t="s">
        <v>12</v>
      </c>
      <c r="I50" s="91">
        <v>67410474</v>
      </c>
      <c r="J50" s="99">
        <f t="shared" si="4"/>
        <v>67410474</v>
      </c>
      <c r="K50" s="99">
        <v>0</v>
      </c>
      <c r="L50" s="91">
        <v>0</v>
      </c>
      <c r="M50" s="106" t="s">
        <v>295</v>
      </c>
      <c r="N50" s="106" t="s">
        <v>37</v>
      </c>
      <c r="O50" s="106" t="s">
        <v>36</v>
      </c>
      <c r="P50" s="101" t="s">
        <v>285</v>
      </c>
      <c r="Q50" s="108"/>
    </row>
    <row r="51" spans="1:17" ht="30.75" x14ac:dyDescent="0.25">
      <c r="A51" s="52">
        <v>58</v>
      </c>
      <c r="B51" s="113" t="s">
        <v>294</v>
      </c>
      <c r="C51" s="116"/>
      <c r="D51" s="91">
        <v>21900000</v>
      </c>
      <c r="E51" s="91">
        <v>14305000</v>
      </c>
      <c r="F51" s="91">
        <v>14629484</v>
      </c>
      <c r="G51" s="100">
        <v>2022</v>
      </c>
      <c r="H51" s="102" t="s">
        <v>12</v>
      </c>
      <c r="I51" s="91">
        <v>21900000</v>
      </c>
      <c r="J51" s="99">
        <f t="shared" si="4"/>
        <v>21900000</v>
      </c>
      <c r="K51" s="99">
        <v>0</v>
      </c>
      <c r="L51" s="91">
        <v>0</v>
      </c>
      <c r="M51" s="106" t="s">
        <v>293</v>
      </c>
      <c r="N51" s="106" t="s">
        <v>37</v>
      </c>
      <c r="O51" s="106" t="s">
        <v>36</v>
      </c>
      <c r="P51" s="101" t="s">
        <v>285</v>
      </c>
      <c r="Q51" s="108"/>
    </row>
    <row r="52" spans="1:17" ht="30.75" x14ac:dyDescent="0.25">
      <c r="A52" s="52">
        <v>59</v>
      </c>
      <c r="B52" s="113" t="s">
        <v>292</v>
      </c>
      <c r="C52" s="116"/>
      <c r="D52" s="91">
        <v>20255000</v>
      </c>
      <c r="E52" s="91">
        <v>17505000</v>
      </c>
      <c r="F52" s="91">
        <v>22104469</v>
      </c>
      <c r="G52" s="100">
        <v>2028</v>
      </c>
      <c r="H52" s="102" t="s">
        <v>12</v>
      </c>
      <c r="I52" s="91">
        <v>23167390</v>
      </c>
      <c r="J52" s="99">
        <f t="shared" si="4"/>
        <v>23167390</v>
      </c>
      <c r="K52" s="99">
        <v>0</v>
      </c>
      <c r="L52" s="91">
        <v>0</v>
      </c>
      <c r="M52" s="106" t="s">
        <v>291</v>
      </c>
      <c r="N52" s="106" t="s">
        <v>37</v>
      </c>
      <c r="O52" s="106" t="s">
        <v>36</v>
      </c>
      <c r="P52" s="101" t="s">
        <v>285</v>
      </c>
      <c r="Q52" s="108"/>
    </row>
    <row r="53" spans="1:17" ht="30.75" x14ac:dyDescent="0.25">
      <c r="A53" s="52">
        <v>60</v>
      </c>
      <c r="B53" s="113" t="s">
        <v>290</v>
      </c>
      <c r="C53" s="116"/>
      <c r="D53" s="91">
        <v>93010000</v>
      </c>
      <c r="E53" s="91">
        <v>87030000</v>
      </c>
      <c r="F53" s="91">
        <v>109113500</v>
      </c>
      <c r="G53" s="100">
        <v>2030</v>
      </c>
      <c r="H53" s="102" t="s">
        <v>12</v>
      </c>
      <c r="I53" s="91">
        <v>115584871</v>
      </c>
      <c r="J53" s="99">
        <f t="shared" si="4"/>
        <v>115584871</v>
      </c>
      <c r="K53" s="99">
        <v>0</v>
      </c>
      <c r="L53" s="91">
        <v>0</v>
      </c>
      <c r="M53" s="106" t="s">
        <v>289</v>
      </c>
      <c r="N53" s="106" t="s">
        <v>37</v>
      </c>
      <c r="O53" s="106" t="s">
        <v>36</v>
      </c>
      <c r="P53" s="101" t="s">
        <v>285</v>
      </c>
      <c r="Q53" s="108"/>
    </row>
    <row r="54" spans="1:17" ht="30.75" x14ac:dyDescent="0.25">
      <c r="A54" s="52">
        <v>61</v>
      </c>
      <c r="B54" s="113" t="s">
        <v>288</v>
      </c>
      <c r="C54" s="116"/>
      <c r="D54" s="91">
        <v>22735000</v>
      </c>
      <c r="E54" s="91">
        <v>1980000</v>
      </c>
      <c r="F54" s="91">
        <v>2009150</v>
      </c>
      <c r="G54" s="100">
        <v>2022</v>
      </c>
      <c r="H54" s="102" t="s">
        <v>12</v>
      </c>
      <c r="I54" s="91">
        <v>22735000</v>
      </c>
      <c r="J54" s="99">
        <f t="shared" si="4"/>
        <v>22735000</v>
      </c>
      <c r="K54" s="99">
        <v>0</v>
      </c>
      <c r="L54" s="91">
        <v>0</v>
      </c>
      <c r="M54" s="106" t="s">
        <v>287</v>
      </c>
      <c r="N54" s="106" t="s">
        <v>37</v>
      </c>
      <c r="O54" s="106" t="s">
        <v>36</v>
      </c>
      <c r="P54" s="101" t="s">
        <v>285</v>
      </c>
      <c r="Q54" s="108"/>
    </row>
    <row r="55" spans="1:17" ht="30.75" x14ac:dyDescent="0.25">
      <c r="A55" s="52"/>
      <c r="B55" s="113" t="s">
        <v>390</v>
      </c>
      <c r="C55" s="116"/>
      <c r="D55" s="91">
        <v>4295000</v>
      </c>
      <c r="E55" s="91">
        <v>4295000</v>
      </c>
      <c r="F55" s="91">
        <v>5428875</v>
      </c>
      <c r="G55" s="100">
        <v>2030</v>
      </c>
      <c r="H55" s="102" t="s">
        <v>12</v>
      </c>
      <c r="I55" s="91">
        <v>5197260</v>
      </c>
      <c r="J55" s="99">
        <f>+I55</f>
        <v>5197260</v>
      </c>
      <c r="K55" s="99">
        <v>0</v>
      </c>
      <c r="L55" s="91">
        <v>0</v>
      </c>
      <c r="M55" s="106" t="s">
        <v>395</v>
      </c>
      <c r="N55" s="106" t="s">
        <v>37</v>
      </c>
      <c r="O55" s="106" t="s">
        <v>36</v>
      </c>
      <c r="P55" s="101" t="s">
        <v>285</v>
      </c>
      <c r="Q55" s="108"/>
    </row>
    <row r="56" spans="1:17" ht="15.75" x14ac:dyDescent="0.25">
      <c r="A56" s="52">
        <v>62</v>
      </c>
      <c r="B56" s="113"/>
      <c r="C56" s="116"/>
      <c r="D56" s="91"/>
      <c r="E56" s="91"/>
      <c r="F56" s="91"/>
      <c r="G56" s="100"/>
      <c r="H56" s="102"/>
      <c r="I56" s="91"/>
      <c r="J56" s="99"/>
      <c r="K56" s="99"/>
      <c r="L56" s="91"/>
      <c r="M56" s="106"/>
      <c r="N56" s="106"/>
      <c r="O56" s="106"/>
      <c r="P56" s="101"/>
      <c r="Q56" s="108"/>
    </row>
    <row r="57" spans="1:17" ht="15.75" x14ac:dyDescent="0.25">
      <c r="A57" s="52">
        <v>63</v>
      </c>
      <c r="B57" s="114" t="s">
        <v>286</v>
      </c>
      <c r="C57" s="116"/>
      <c r="D57" s="91"/>
      <c r="E57" s="91"/>
      <c r="F57" s="91"/>
      <c r="G57" s="100"/>
      <c r="H57" s="102"/>
      <c r="I57" s="91"/>
      <c r="J57" s="99"/>
      <c r="K57" s="99"/>
      <c r="L57" s="91"/>
      <c r="M57" s="106"/>
      <c r="N57" s="106"/>
      <c r="O57" s="106"/>
      <c r="P57" s="101"/>
      <c r="Q57" s="108"/>
    </row>
    <row r="58" spans="1:17" ht="30.75" x14ac:dyDescent="0.25">
      <c r="A58" s="52">
        <v>66</v>
      </c>
      <c r="B58" s="113" t="s">
        <v>364</v>
      </c>
      <c r="C58" s="106" t="s">
        <v>317</v>
      </c>
      <c r="D58" s="91">
        <v>11130000</v>
      </c>
      <c r="E58" s="91">
        <v>9645000</v>
      </c>
      <c r="F58" s="91">
        <v>11207463</v>
      </c>
      <c r="G58" s="100">
        <v>2032</v>
      </c>
      <c r="H58" s="102" t="s">
        <v>12</v>
      </c>
      <c r="I58" s="91">
        <v>11130000</v>
      </c>
      <c r="J58" s="99">
        <f>I58</f>
        <v>11130000</v>
      </c>
      <c r="K58" s="91">
        <v>0</v>
      </c>
      <c r="L58" s="91">
        <v>0</v>
      </c>
      <c r="M58" s="106" t="s">
        <v>365</v>
      </c>
      <c r="N58" s="116" t="s">
        <v>366</v>
      </c>
      <c r="O58" s="116" t="s">
        <v>366</v>
      </c>
      <c r="P58" s="101" t="s">
        <v>397</v>
      </c>
      <c r="Q58" s="108"/>
    </row>
    <row r="59" spans="1:17" ht="15.75" customHeight="1" x14ac:dyDescent="0.25">
      <c r="A59" s="52">
        <v>67</v>
      </c>
      <c r="B59" s="113"/>
      <c r="C59" s="116"/>
      <c r="D59" s="91"/>
      <c r="E59" s="91"/>
      <c r="F59" s="91"/>
      <c r="G59" s="100"/>
      <c r="H59" s="102"/>
      <c r="I59" s="91"/>
      <c r="J59" s="91"/>
      <c r="K59" s="91"/>
      <c r="L59" s="91"/>
      <c r="M59" s="106"/>
      <c r="N59" s="116"/>
      <c r="O59" s="116"/>
      <c r="P59" s="108"/>
      <c r="Q59" s="108"/>
    </row>
    <row r="60" spans="1:17" ht="15.75" x14ac:dyDescent="0.25">
      <c r="A60" s="52">
        <v>68</v>
      </c>
      <c r="B60" s="113" t="s">
        <v>284</v>
      </c>
      <c r="C60" s="116"/>
      <c r="D60" s="91">
        <f>SUM(D7:D59)</f>
        <v>1330825000</v>
      </c>
      <c r="E60" s="91">
        <f>SUM(E7:E59)</f>
        <v>1091115000</v>
      </c>
      <c r="F60" s="91">
        <f>SUM(F7:F59)</f>
        <v>1437588234</v>
      </c>
      <c r="G60" s="100"/>
      <c r="H60" s="102"/>
      <c r="I60" s="91">
        <f>SUM(I7:I59)</f>
        <v>1457729518</v>
      </c>
      <c r="J60" s="91">
        <f>SUM(J7:J59)</f>
        <v>960278435</v>
      </c>
      <c r="K60" s="91">
        <f>SUM(K7:K59)</f>
        <v>29768304</v>
      </c>
      <c r="L60" s="91">
        <f>SUM(L7:L59)</f>
        <v>527219387</v>
      </c>
      <c r="M60" s="116"/>
      <c r="N60" s="116"/>
      <c r="O60" s="116"/>
      <c r="P60" s="108"/>
      <c r="Q60" s="108"/>
    </row>
    <row r="61" spans="1:17" ht="15.75" x14ac:dyDescent="0.25">
      <c r="A61" s="52">
        <v>69</v>
      </c>
      <c r="B61" s="113"/>
      <c r="C61" s="116"/>
      <c r="D61" s="91"/>
      <c r="E61" s="91"/>
      <c r="F61" s="91"/>
      <c r="G61" s="117"/>
      <c r="H61" s="102"/>
      <c r="I61" s="91"/>
      <c r="J61" s="91"/>
      <c r="K61" s="91"/>
      <c r="L61" s="91"/>
      <c r="M61" s="116"/>
      <c r="N61" s="116"/>
      <c r="O61" s="116"/>
      <c r="P61" s="108"/>
      <c r="Q61" s="108"/>
    </row>
    <row r="62" spans="1:17" ht="15.75" x14ac:dyDescent="0.25">
      <c r="A62" s="52">
        <v>70</v>
      </c>
      <c r="B62" s="113" t="s">
        <v>283</v>
      </c>
      <c r="C62" s="116"/>
      <c r="D62" s="111"/>
      <c r="E62" s="111"/>
      <c r="F62" s="111"/>
      <c r="G62" s="117"/>
      <c r="H62" s="102"/>
      <c r="I62" s="91"/>
      <c r="J62" s="91"/>
      <c r="K62" s="91"/>
      <c r="L62" s="91">
        <v>27752625</v>
      </c>
      <c r="M62" s="116"/>
      <c r="N62" s="116"/>
      <c r="O62" s="116"/>
      <c r="P62" s="108"/>
      <c r="Q62" s="108"/>
    </row>
    <row r="63" spans="1:17" ht="15.75" x14ac:dyDescent="0.25">
      <c r="A63" s="52">
        <v>71</v>
      </c>
      <c r="B63" s="113"/>
      <c r="C63" s="116"/>
      <c r="D63" s="111"/>
      <c r="E63" s="111"/>
      <c r="F63" s="111"/>
      <c r="G63" s="117"/>
      <c r="H63" s="102"/>
      <c r="I63" s="91"/>
      <c r="J63" s="91"/>
      <c r="K63" s="91"/>
      <c r="L63" s="91"/>
      <c r="M63" s="116"/>
      <c r="N63" s="116"/>
      <c r="O63" s="116"/>
      <c r="P63" s="108"/>
      <c r="Q63" s="108"/>
    </row>
    <row r="64" spans="1:17" ht="15.75" x14ac:dyDescent="0.25">
      <c r="A64" s="52">
        <v>72</v>
      </c>
      <c r="B64" s="113" t="s">
        <v>282</v>
      </c>
      <c r="C64" s="116"/>
      <c r="D64" s="111"/>
      <c r="E64" s="111"/>
      <c r="F64" s="111"/>
      <c r="G64" s="117"/>
      <c r="H64" s="102"/>
      <c r="I64" s="91"/>
      <c r="J64" s="91"/>
      <c r="K64" s="91"/>
      <c r="L64" s="91">
        <f>SUM(L60:L62)</f>
        <v>554972012</v>
      </c>
      <c r="M64" s="116"/>
      <c r="N64" s="116"/>
      <c r="O64" s="116"/>
      <c r="P64" s="108"/>
      <c r="Q64" s="108"/>
    </row>
    <row r="65" spans="1:17" ht="15.75" x14ac:dyDescent="0.25">
      <c r="A65" s="52">
        <v>73</v>
      </c>
      <c r="B65" s="113"/>
      <c r="C65" s="116"/>
      <c r="D65" s="111"/>
      <c r="E65" s="111"/>
      <c r="F65" s="111"/>
      <c r="G65" s="117"/>
      <c r="H65" s="102"/>
      <c r="I65" s="111"/>
      <c r="J65" s="111"/>
      <c r="K65" s="111"/>
      <c r="L65" s="118"/>
      <c r="M65" s="116"/>
      <c r="N65" s="116"/>
      <c r="O65" s="116"/>
      <c r="P65" s="108"/>
      <c r="Q65" s="108"/>
    </row>
    <row r="66" spans="1:17" ht="15.75" x14ac:dyDescent="0.25">
      <c r="A66" s="52">
        <v>74</v>
      </c>
      <c r="B66" s="113" t="s">
        <v>281</v>
      </c>
      <c r="C66" s="116"/>
      <c r="D66" s="111"/>
      <c r="E66" s="111"/>
      <c r="F66" s="111"/>
      <c r="G66" s="117"/>
      <c r="H66" s="102"/>
      <c r="I66" s="111"/>
      <c r="J66" s="111"/>
      <c r="K66" s="111"/>
      <c r="L66" s="118"/>
      <c r="M66" s="116"/>
      <c r="N66" s="116"/>
      <c r="O66" s="116"/>
      <c r="P66" s="108"/>
      <c r="Q66" s="108"/>
    </row>
    <row r="67" spans="1:17" ht="15.75" x14ac:dyDescent="0.25">
      <c r="A67" s="52">
        <v>75</v>
      </c>
      <c r="B67" s="113" t="s">
        <v>398</v>
      </c>
      <c r="C67" s="116"/>
      <c r="D67" s="111"/>
      <c r="E67" s="111"/>
      <c r="F67" s="111"/>
      <c r="G67" s="117"/>
      <c r="H67" s="102"/>
      <c r="I67" s="111"/>
      <c r="J67" s="111"/>
      <c r="K67" s="111"/>
      <c r="L67" s="118"/>
      <c r="M67" s="116"/>
      <c r="N67" s="116"/>
      <c r="O67" s="116"/>
      <c r="P67" s="108"/>
      <c r="Q67" s="108"/>
    </row>
    <row r="68" spans="1:17" ht="15.75" x14ac:dyDescent="0.25">
      <c r="A68" s="52">
        <v>76</v>
      </c>
      <c r="B68" s="119"/>
      <c r="C68" s="116"/>
      <c r="D68" s="111"/>
      <c r="E68" s="111"/>
      <c r="F68" s="111"/>
      <c r="G68" s="117"/>
      <c r="H68" s="102"/>
      <c r="I68" s="111"/>
      <c r="J68" s="111"/>
      <c r="K68" s="111"/>
      <c r="L68" s="118"/>
      <c r="M68" s="116"/>
      <c r="N68" s="116"/>
      <c r="O68" s="116"/>
      <c r="P68" s="108"/>
      <c r="Q68" s="108"/>
    </row>
    <row r="69" spans="1:17" ht="15.75" x14ac:dyDescent="0.25">
      <c r="A69" s="52">
        <v>77</v>
      </c>
      <c r="B69" s="113"/>
      <c r="C69" s="116"/>
      <c r="D69" s="111"/>
      <c r="E69" s="111"/>
      <c r="F69" s="111"/>
      <c r="G69" s="117"/>
      <c r="H69" s="102"/>
      <c r="I69" s="111"/>
      <c r="J69" s="111"/>
      <c r="K69" s="111"/>
      <c r="L69" s="118"/>
      <c r="M69" s="116"/>
      <c r="N69" s="116"/>
      <c r="O69" s="116"/>
      <c r="P69" s="108"/>
      <c r="Q69" s="108"/>
    </row>
    <row r="70" spans="1:17" ht="15.75" x14ac:dyDescent="0.25">
      <c r="A70" s="52">
        <v>78</v>
      </c>
      <c r="B70" s="82"/>
      <c r="C70" s="79"/>
      <c r="D70" s="120"/>
      <c r="E70" s="120"/>
      <c r="F70" s="120"/>
      <c r="G70" s="121"/>
      <c r="H70" s="122"/>
      <c r="I70" s="120"/>
      <c r="J70" s="81"/>
      <c r="K70" s="81"/>
      <c r="L70" s="80"/>
      <c r="M70" s="79"/>
      <c r="N70" s="79"/>
      <c r="O70" s="79"/>
      <c r="P70" s="78"/>
      <c r="Q70" s="78"/>
    </row>
    <row r="71" spans="1:17" ht="15.75" x14ac:dyDescent="0.25">
      <c r="A71" s="52">
        <v>79</v>
      </c>
      <c r="B71" s="82"/>
      <c r="C71" s="79"/>
      <c r="D71" s="120"/>
      <c r="E71" s="120"/>
      <c r="F71" s="120"/>
      <c r="G71" s="121"/>
      <c r="H71" s="122"/>
      <c r="I71" s="120"/>
      <c r="J71" s="81"/>
      <c r="K71" s="81"/>
      <c r="L71" s="80"/>
      <c r="M71" s="79"/>
      <c r="N71" s="79"/>
      <c r="O71" s="79"/>
      <c r="P71" s="78"/>
      <c r="Q71" s="78"/>
    </row>
    <row r="72" spans="1:17" ht="15.75" x14ac:dyDescent="0.25">
      <c r="A72" s="52">
        <v>80</v>
      </c>
      <c r="B72" s="82"/>
      <c r="C72" s="79"/>
      <c r="D72" s="120"/>
      <c r="E72" s="120"/>
      <c r="F72" s="120"/>
      <c r="G72" s="121"/>
      <c r="H72" s="122"/>
      <c r="I72" s="120"/>
      <c r="J72" s="81"/>
      <c r="K72" s="81"/>
      <c r="L72" s="80"/>
      <c r="M72" s="79"/>
      <c r="N72" s="79"/>
      <c r="O72" s="79"/>
      <c r="P72" s="78"/>
      <c r="Q72" s="78"/>
    </row>
    <row r="73" spans="1:17" ht="15.75" x14ac:dyDescent="0.25">
      <c r="A73" s="52">
        <v>81</v>
      </c>
      <c r="B73" s="82"/>
      <c r="C73" s="79"/>
      <c r="D73" s="120"/>
      <c r="E73" s="120"/>
      <c r="F73" s="120"/>
      <c r="G73" s="121"/>
      <c r="H73" s="122"/>
      <c r="I73" s="120"/>
      <c r="J73" s="81"/>
      <c r="K73" s="81"/>
      <c r="L73" s="80"/>
      <c r="M73" s="79"/>
      <c r="N73" s="79"/>
      <c r="O73" s="79"/>
      <c r="P73" s="78"/>
      <c r="Q73" s="78"/>
    </row>
    <row r="74" spans="1:17" ht="15.75" x14ac:dyDescent="0.25">
      <c r="A74" s="52">
        <v>82</v>
      </c>
      <c r="B74" s="82"/>
      <c r="C74" s="79"/>
      <c r="D74" s="120"/>
      <c r="E74" s="120"/>
      <c r="F74" s="120"/>
      <c r="G74" s="121"/>
      <c r="H74" s="122"/>
      <c r="I74" s="120"/>
      <c r="J74" s="81"/>
      <c r="K74" s="81"/>
      <c r="L74" s="80"/>
      <c r="M74" s="79"/>
      <c r="N74" s="79"/>
      <c r="O74" s="79"/>
      <c r="P74" s="78"/>
      <c r="Q74" s="78"/>
    </row>
    <row r="75" spans="1:17" ht="15.75" x14ac:dyDescent="0.25">
      <c r="A75" s="52">
        <v>83</v>
      </c>
      <c r="B75" s="82"/>
      <c r="C75" s="79"/>
      <c r="D75" s="120"/>
      <c r="E75" s="120"/>
      <c r="F75" s="120"/>
      <c r="G75" s="121"/>
      <c r="H75" s="123"/>
      <c r="I75" s="120"/>
      <c r="J75" s="81"/>
      <c r="K75" s="81"/>
      <c r="L75" s="80"/>
      <c r="M75" s="79"/>
      <c r="N75" s="79"/>
      <c r="O75" s="79"/>
      <c r="P75" s="78"/>
      <c r="Q75" s="78"/>
    </row>
    <row r="76" spans="1:17" ht="15.75" x14ac:dyDescent="0.25">
      <c r="A76" s="77" t="s">
        <v>86</v>
      </c>
    </row>
  </sheetData>
  <mergeCells count="29">
    <mergeCell ref="B16:B17"/>
    <mergeCell ref="C16:C17"/>
    <mergeCell ref="D16:D17"/>
    <mergeCell ref="E16:E17"/>
    <mergeCell ref="F16:F17"/>
    <mergeCell ref="G16:G17"/>
    <mergeCell ref="H16:H17"/>
    <mergeCell ref="I16:I17"/>
    <mergeCell ref="J16:J17"/>
    <mergeCell ref="L16:L17"/>
    <mergeCell ref="M16:M17"/>
    <mergeCell ref="N16:O16"/>
    <mergeCell ref="P16:P17"/>
    <mergeCell ref="Q16:Q17"/>
    <mergeCell ref="P1:Q1"/>
    <mergeCell ref="Q2:Q3"/>
    <mergeCell ref="P2:P3"/>
    <mergeCell ref="N2:O2"/>
    <mergeCell ref="H2:H3"/>
    <mergeCell ref="I2:I3"/>
    <mergeCell ref="J2:J3"/>
    <mergeCell ref="L2:L3"/>
    <mergeCell ref="M2:M3"/>
    <mergeCell ref="B2:B3"/>
    <mergeCell ref="D2:D3"/>
    <mergeCell ref="E2:E3"/>
    <mergeCell ref="F2:F3"/>
    <mergeCell ref="G2:G3"/>
    <mergeCell ref="C2:C3"/>
  </mergeCells>
  <pageMargins left="0.25" right="0.25" top="0.75" bottom="0.75" header="0.3" footer="0.3"/>
  <pageSetup paperSize="5" scale="46" fitToHeight="3" orientation="landscape" r:id="rId1"/>
  <headerFooter>
    <oddHeader>&amp;C3 - Individual Debt Obligations</oddHeader>
  </headerFooter>
  <rowBreaks count="2" manualBreakCount="2">
    <brk id="15" min="1" max="16" man="1"/>
    <brk id="47" min="1" max="16" man="1"/>
  </rowBreaks>
  <customProperties>
    <customPr name="_pios_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'Q:\Debt and Investments\HB 1378\[HB No 1378 worksheet_4.27.17_Final.xlsx]Sheet2'!#REF!</xm:f>
          </x14:formula1>
          <xm:sqref>H4:H15 H18:H75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5"/>
  <sheetViews>
    <sheetView workbookViewId="0">
      <selection activeCell="B22" sqref="B22"/>
    </sheetView>
  </sheetViews>
  <sheetFormatPr defaultColWidth="0" defaultRowHeight="15.6" customHeight="1" zeroHeight="1" x14ac:dyDescent="0.25"/>
  <cols>
    <col min="1" max="1" width="66.28515625" style="1" customWidth="1"/>
    <col min="2" max="2" width="42.42578125" style="1" customWidth="1"/>
    <col min="3" max="3" width="17" style="3" hidden="1" customWidth="1"/>
    <col min="4" max="4" width="22.28515625" style="3" hidden="1" customWidth="1"/>
    <col min="5" max="5" width="28" style="3" hidden="1" customWidth="1"/>
    <col min="6" max="6" width="16.7109375" style="4" hidden="1" customWidth="1"/>
    <col min="7" max="7" width="22.140625" style="1" hidden="1" customWidth="1"/>
    <col min="8" max="8" width="15.28515625" style="3" hidden="1" customWidth="1"/>
    <col min="9" max="9" width="17.85546875" style="3" hidden="1" customWidth="1"/>
    <col min="10" max="10" width="16.7109375" style="3" hidden="1" customWidth="1"/>
    <col min="11" max="11" width="32.140625" style="5"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ht="15.75" x14ac:dyDescent="0.25">
      <c r="A1" s="21" t="s">
        <v>232</v>
      </c>
      <c r="B1" s="19"/>
      <c r="K1" s="1"/>
    </row>
    <row r="2" spans="1:11" ht="15.75" x14ac:dyDescent="0.25">
      <c r="A2" s="10" t="s">
        <v>32</v>
      </c>
      <c r="B2" s="11"/>
      <c r="C2" s="1"/>
      <c r="D2" s="1"/>
      <c r="E2" s="1"/>
      <c r="F2" s="1"/>
      <c r="H2" s="1"/>
      <c r="I2" s="1"/>
      <c r="J2" s="1"/>
      <c r="K2" s="1"/>
    </row>
    <row r="3" spans="1:11" ht="15.75" x14ac:dyDescent="0.25">
      <c r="A3" s="12" t="s">
        <v>1</v>
      </c>
      <c r="B3" s="60" t="s">
        <v>385</v>
      </c>
      <c r="C3" s="1"/>
      <c r="D3" s="1"/>
      <c r="E3" s="1"/>
      <c r="F3" s="1"/>
      <c r="H3" s="1"/>
      <c r="I3" s="1"/>
      <c r="J3" s="1"/>
      <c r="K3" s="1"/>
    </row>
    <row r="4" spans="1:11" ht="15.75" x14ac:dyDescent="0.25">
      <c r="A4" s="12" t="s">
        <v>2</v>
      </c>
      <c r="B4" s="60">
        <v>2020</v>
      </c>
      <c r="C4" s="1"/>
      <c r="D4" s="1"/>
      <c r="E4" s="1"/>
      <c r="F4" s="1"/>
      <c r="H4" s="1"/>
      <c r="I4" s="1"/>
      <c r="J4" s="1"/>
      <c r="K4" s="1"/>
    </row>
    <row r="5" spans="1:11" ht="15.75" x14ac:dyDescent="0.25">
      <c r="A5" s="28"/>
      <c r="B5" s="46"/>
      <c r="C5" s="1"/>
      <c r="D5" s="1"/>
      <c r="E5" s="1"/>
      <c r="F5" s="1"/>
      <c r="H5" s="1"/>
      <c r="I5" s="1"/>
      <c r="J5" s="1"/>
      <c r="K5" s="1"/>
    </row>
    <row r="6" spans="1:11" ht="15.75" x14ac:dyDescent="0.25">
      <c r="A6" s="28" t="s">
        <v>260</v>
      </c>
      <c r="B6" s="46"/>
      <c r="C6" s="1"/>
      <c r="D6" s="1"/>
      <c r="E6" s="1"/>
      <c r="F6" s="1"/>
      <c r="H6" s="1"/>
      <c r="I6" s="1"/>
      <c r="J6" s="1"/>
      <c r="K6" s="1"/>
    </row>
    <row r="7" spans="1:11" ht="15.75" x14ac:dyDescent="0.25">
      <c r="A7" s="28" t="s">
        <v>276</v>
      </c>
      <c r="B7" s="46"/>
      <c r="C7" s="1"/>
      <c r="D7" s="1"/>
      <c r="E7" s="1"/>
      <c r="F7" s="1"/>
      <c r="H7" s="1"/>
      <c r="I7" s="1"/>
      <c r="J7" s="1"/>
      <c r="K7" s="1"/>
    </row>
    <row r="8" spans="1:11" ht="15.75" x14ac:dyDescent="0.25">
      <c r="A8" s="19" t="s">
        <v>279</v>
      </c>
      <c r="B8" s="19"/>
    </row>
    <row r="9" spans="1:11" ht="15.75" x14ac:dyDescent="0.25">
      <c r="A9" s="25" t="s">
        <v>221</v>
      </c>
      <c r="B9" s="26"/>
    </row>
    <row r="10" spans="1:11" ht="15.75" x14ac:dyDescent="0.25">
      <c r="A10" s="44" t="s">
        <v>76</v>
      </c>
      <c r="B10" s="66">
        <v>1128215000</v>
      </c>
    </row>
    <row r="11" spans="1:11" ht="15.75" x14ac:dyDescent="0.25">
      <c r="A11" s="45" t="s">
        <v>77</v>
      </c>
      <c r="B11" s="67">
        <v>1091115000</v>
      </c>
    </row>
    <row r="12" spans="1:11" ht="31.5" x14ac:dyDescent="0.25">
      <c r="A12" s="45" t="s">
        <v>78</v>
      </c>
      <c r="B12" s="67">
        <v>1437588234</v>
      </c>
    </row>
    <row r="13" spans="1:11" ht="15.75" x14ac:dyDescent="0.25">
      <c r="A13" s="19"/>
      <c r="B13" s="19"/>
    </row>
    <row r="14" spans="1:11" ht="31.5" x14ac:dyDescent="0.25">
      <c r="A14" s="23" t="s">
        <v>220</v>
      </c>
      <c r="B14" s="24"/>
    </row>
    <row r="15" spans="1:11" ht="15.75" x14ac:dyDescent="0.25">
      <c r="A15" s="44" t="s">
        <v>79</v>
      </c>
      <c r="B15" s="66">
        <f>B10</f>
        <v>1128215000</v>
      </c>
    </row>
    <row r="16" spans="1:11" ht="31.5" x14ac:dyDescent="0.25">
      <c r="A16" s="45" t="s">
        <v>80</v>
      </c>
      <c r="B16" s="67">
        <f>B11</f>
        <v>1091115000</v>
      </c>
    </row>
    <row r="17" spans="1:2" ht="31.5" x14ac:dyDescent="0.25">
      <c r="A17" s="45" t="s">
        <v>81</v>
      </c>
      <c r="B17" s="67">
        <f>B12</f>
        <v>1437588234</v>
      </c>
    </row>
    <row r="18" spans="1:2" ht="15.75" x14ac:dyDescent="0.25">
      <c r="A18" s="19"/>
      <c r="B18" s="19"/>
    </row>
    <row r="19" spans="1:2" ht="31.5" x14ac:dyDescent="0.25">
      <c r="A19" s="23" t="s">
        <v>219</v>
      </c>
      <c r="B19" s="26"/>
    </row>
    <row r="20" spans="1:2" ht="15.75" x14ac:dyDescent="0.25">
      <c r="A20" s="44" t="s">
        <v>273</v>
      </c>
      <c r="B20" s="68">
        <v>1334310</v>
      </c>
    </row>
    <row r="21" spans="1:2" ht="15.75" x14ac:dyDescent="0.25">
      <c r="A21" s="44" t="s">
        <v>274</v>
      </c>
      <c r="B21" s="68" t="s">
        <v>391</v>
      </c>
    </row>
    <row r="22" spans="1:2" ht="31.7" customHeight="1" x14ac:dyDescent="0.25">
      <c r="A22" s="44" t="s">
        <v>82</v>
      </c>
      <c r="B22" s="67">
        <v>846</v>
      </c>
    </row>
    <row r="23" spans="1:2" ht="31.5" x14ac:dyDescent="0.25">
      <c r="A23" s="45" t="s">
        <v>83</v>
      </c>
      <c r="B23" s="67">
        <v>818</v>
      </c>
    </row>
    <row r="24" spans="1:2" ht="47.25" customHeight="1" x14ac:dyDescent="0.25">
      <c r="A24" s="45" t="s">
        <v>84</v>
      </c>
      <c r="B24" s="67">
        <v>1077</v>
      </c>
    </row>
    <row r="25" spans="1:2" ht="15.75" x14ac:dyDescent="0.25">
      <c r="A25" s="18" t="s">
        <v>86</v>
      </c>
      <c r="B25" s="19"/>
    </row>
  </sheetData>
  <pageMargins left="0.7" right="0.7" top="0.75" bottom="0.75" header="0.3" footer="0.3"/>
  <customProperties>
    <customPr name="_pios_id" r:id="rId1"/>
  </customProperties>
  <ignoredErrors>
    <ignoredError sqref="B15:B1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33</v>
      </c>
      <c r="E1" s="1" t="s">
        <v>34</v>
      </c>
      <c r="F1" s="1" t="s">
        <v>35</v>
      </c>
      <c r="G1" s="2" t="s">
        <v>75</v>
      </c>
      <c r="H1" s="1" t="s">
        <v>85</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74</v>
      </c>
      <c r="E3" s="1" t="s">
        <v>74</v>
      </c>
      <c r="F3" s="1" t="s">
        <v>74</v>
      </c>
      <c r="G3" s="1" t="s">
        <v>74</v>
      </c>
    </row>
    <row r="4" spans="1:8" x14ac:dyDescent="0.25">
      <c r="B4" s="1" t="s">
        <v>17</v>
      </c>
      <c r="C4" s="1">
        <f t="shared" ref="C4:C6" si="0">C3+1</f>
        <v>2018</v>
      </c>
      <c r="D4" s="1" t="s">
        <v>36</v>
      </c>
      <c r="E4" s="1" t="s">
        <v>37</v>
      </c>
      <c r="F4" s="1" t="s">
        <v>37</v>
      </c>
      <c r="G4" s="1" t="s">
        <v>37</v>
      </c>
    </row>
    <row r="5" spans="1:8" x14ac:dyDescent="0.25">
      <c r="B5" s="1" t="s">
        <v>18</v>
      </c>
      <c r="C5" s="1">
        <f t="shared" si="0"/>
        <v>2019</v>
      </c>
      <c r="D5" s="1" t="s">
        <v>38</v>
      </c>
      <c r="E5" s="1" t="s">
        <v>39</v>
      </c>
      <c r="F5" s="1" t="s">
        <v>39</v>
      </c>
      <c r="G5" s="1" t="s">
        <v>41</v>
      </c>
    </row>
    <row r="6" spans="1:8" x14ac:dyDescent="0.25">
      <c r="B6" s="1" t="s">
        <v>19</v>
      </c>
      <c r="C6" s="1">
        <f t="shared" si="0"/>
        <v>2020</v>
      </c>
      <c r="D6" s="1" t="s">
        <v>40</v>
      </c>
      <c r="E6" s="1" t="s">
        <v>41</v>
      </c>
      <c r="F6" s="1" t="s">
        <v>41</v>
      </c>
      <c r="G6" s="1" t="s">
        <v>47</v>
      </c>
    </row>
    <row r="7" spans="1:8" x14ac:dyDescent="0.25">
      <c r="B7" s="1" t="s">
        <v>20</v>
      </c>
      <c r="D7" s="1" t="s">
        <v>42</v>
      </c>
      <c r="E7" s="1" t="s">
        <v>43</v>
      </c>
      <c r="F7" s="1" t="s">
        <v>43</v>
      </c>
      <c r="G7" s="1" t="s">
        <v>53</v>
      </c>
    </row>
    <row r="8" spans="1:8" x14ac:dyDescent="0.25">
      <c r="D8" s="1" t="s">
        <v>44</v>
      </c>
      <c r="E8" s="1" t="s">
        <v>45</v>
      </c>
      <c r="F8" s="1" t="s">
        <v>45</v>
      </c>
      <c r="G8" s="1" t="s">
        <v>59</v>
      </c>
    </row>
    <row r="9" spans="1:8" x14ac:dyDescent="0.25">
      <c r="D9" s="1" t="s">
        <v>46</v>
      </c>
      <c r="E9" s="1" t="s">
        <v>47</v>
      </c>
      <c r="F9" s="1" t="s">
        <v>47</v>
      </c>
      <c r="G9" s="1" t="s">
        <v>65</v>
      </c>
    </row>
    <row r="10" spans="1:8" x14ac:dyDescent="0.25">
      <c r="D10" s="1" t="s">
        <v>48</v>
      </c>
      <c r="E10" s="1" t="s">
        <v>49</v>
      </c>
      <c r="F10" s="1" t="s">
        <v>49</v>
      </c>
      <c r="G10" s="1" t="s">
        <v>69</v>
      </c>
    </row>
    <row r="11" spans="1:8" x14ac:dyDescent="0.25">
      <c r="D11" s="1" t="s">
        <v>50</v>
      </c>
      <c r="E11" s="1" t="s">
        <v>51</v>
      </c>
      <c r="F11" s="1" t="s">
        <v>51</v>
      </c>
      <c r="G11" s="1" t="s">
        <v>71</v>
      </c>
    </row>
    <row r="12" spans="1:8" x14ac:dyDescent="0.25">
      <c r="D12" s="1" t="s">
        <v>52</v>
      </c>
      <c r="E12" s="1" t="s">
        <v>53</v>
      </c>
      <c r="F12" s="1" t="s">
        <v>53</v>
      </c>
      <c r="G12" s="1" t="s">
        <v>72</v>
      </c>
    </row>
    <row r="13" spans="1:8" x14ac:dyDescent="0.25">
      <c r="D13" s="1" t="s">
        <v>54</v>
      </c>
      <c r="E13" s="1" t="s">
        <v>55</v>
      </c>
      <c r="F13" s="1" t="s">
        <v>55</v>
      </c>
      <c r="G13" s="1" t="s">
        <v>73</v>
      </c>
    </row>
    <row r="14" spans="1:8" x14ac:dyDescent="0.25">
      <c r="D14" s="1" t="s">
        <v>56</v>
      </c>
      <c r="E14" s="1" t="s">
        <v>57</v>
      </c>
      <c r="F14" s="1" t="s">
        <v>57</v>
      </c>
    </row>
    <row r="15" spans="1:8" x14ac:dyDescent="0.25">
      <c r="D15" s="1" t="s">
        <v>58</v>
      </c>
      <c r="E15" s="1" t="s">
        <v>59</v>
      </c>
      <c r="F15" s="1" t="s">
        <v>59</v>
      </c>
    </row>
    <row r="16" spans="1:8" x14ac:dyDescent="0.25">
      <c r="D16" s="1" t="s">
        <v>60</v>
      </c>
      <c r="E16" s="1" t="s">
        <v>61</v>
      </c>
      <c r="F16" s="1" t="s">
        <v>61</v>
      </c>
    </row>
    <row r="17" spans="1:6" x14ac:dyDescent="0.25">
      <c r="D17" s="1" t="s">
        <v>62</v>
      </c>
      <c r="E17" s="1" t="s">
        <v>63</v>
      </c>
      <c r="F17" s="1" t="s">
        <v>63</v>
      </c>
    </row>
    <row r="18" spans="1:6" x14ac:dyDescent="0.25">
      <c r="D18" s="1" t="s">
        <v>64</v>
      </c>
      <c r="E18" s="1" t="s">
        <v>65</v>
      </c>
      <c r="F18" s="1" t="s">
        <v>65</v>
      </c>
    </row>
    <row r="19" spans="1:6" x14ac:dyDescent="0.25">
      <c r="D19" s="1" t="s">
        <v>66</v>
      </c>
      <c r="E19" s="1" t="s">
        <v>67</v>
      </c>
      <c r="F19" s="1" t="s">
        <v>67</v>
      </c>
    </row>
    <row r="20" spans="1:6" x14ac:dyDescent="0.25">
      <c r="D20" s="1" t="s">
        <v>68</v>
      </c>
      <c r="E20" s="1" t="s">
        <v>69</v>
      </c>
      <c r="F20" s="1" t="s">
        <v>69</v>
      </c>
    </row>
    <row r="21" spans="1:6" x14ac:dyDescent="0.25">
      <c r="D21" s="1" t="s">
        <v>70</v>
      </c>
      <c r="E21" s="1" t="s">
        <v>71</v>
      </c>
      <c r="F21" s="1" t="s">
        <v>71</v>
      </c>
    </row>
    <row r="22" spans="1:6" x14ac:dyDescent="0.25">
      <c r="D22" s="1" t="s">
        <v>72</v>
      </c>
      <c r="E22" s="1" t="s">
        <v>72</v>
      </c>
      <c r="F22" s="1" t="s">
        <v>72</v>
      </c>
    </row>
    <row r="23" spans="1:6" x14ac:dyDescent="0.25">
      <c r="E23" s="1" t="s">
        <v>73</v>
      </c>
      <c r="F23" s="1" t="s">
        <v>73</v>
      </c>
    </row>
    <row r="31" spans="1:6" x14ac:dyDescent="0.25">
      <c r="A31" s="71" t="s">
        <v>278</v>
      </c>
      <c r="B31" s="71"/>
      <c r="C31" s="71" t="s">
        <v>277</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workbookViewId="0">
      <selection activeCell="A14" sqref="A14"/>
    </sheetView>
  </sheetViews>
  <sheetFormatPr defaultRowHeight="15" x14ac:dyDescent="0.25"/>
  <cols>
    <col min="2" max="2" width="174.85546875" customWidth="1"/>
  </cols>
  <sheetData>
    <row r="1" spans="1:2" ht="15.75" x14ac:dyDescent="0.25">
      <c r="A1" s="21" t="s">
        <v>232</v>
      </c>
      <c r="B1" s="21"/>
    </row>
    <row r="2" spans="1:2" ht="15.75" x14ac:dyDescent="0.25">
      <c r="A2" s="21" t="s">
        <v>263</v>
      </c>
      <c r="B2" s="21"/>
    </row>
    <row r="3" spans="1:2" ht="15.75" x14ac:dyDescent="0.25">
      <c r="A3" s="6" t="s">
        <v>247</v>
      </c>
      <c r="B3" s="6"/>
    </row>
    <row r="4" spans="1:2" ht="15.75" x14ac:dyDescent="0.25">
      <c r="A4" s="8">
        <v>1</v>
      </c>
      <c r="B4" s="69" t="s">
        <v>367</v>
      </c>
    </row>
    <row r="5" spans="1:2" ht="31.5" x14ac:dyDescent="0.25">
      <c r="A5" s="8">
        <v>2</v>
      </c>
      <c r="B5" s="69" t="s">
        <v>368</v>
      </c>
    </row>
    <row r="6" spans="1:2" ht="15.75" x14ac:dyDescent="0.25">
      <c r="A6" s="8">
        <v>3</v>
      </c>
      <c r="B6" s="69" t="s">
        <v>378</v>
      </c>
    </row>
    <row r="7" spans="1:2" ht="15.75" x14ac:dyDescent="0.25">
      <c r="A7" s="8">
        <v>4</v>
      </c>
      <c r="B7" s="69"/>
    </row>
    <row r="8" spans="1:2" ht="15.75" x14ac:dyDescent="0.25">
      <c r="A8" s="8">
        <v>5</v>
      </c>
      <c r="B8" s="69"/>
    </row>
    <row r="9" spans="1:2" ht="15.75" x14ac:dyDescent="0.25">
      <c r="A9" s="8">
        <v>6</v>
      </c>
      <c r="B9" s="69"/>
    </row>
    <row r="10" spans="1:2" ht="15.75" x14ac:dyDescent="0.25">
      <c r="A10" s="8">
        <v>7</v>
      </c>
      <c r="B10" s="69"/>
    </row>
    <row r="11" spans="1:2" ht="15.75" x14ac:dyDescent="0.25">
      <c r="A11" s="8">
        <v>8</v>
      </c>
      <c r="B11" s="69"/>
    </row>
    <row r="12" spans="1:2" ht="15.75" x14ac:dyDescent="0.25">
      <c r="A12" s="8">
        <v>9</v>
      </c>
      <c r="B12" s="69"/>
    </row>
    <row r="13" spans="1:2" ht="15.75" x14ac:dyDescent="0.25">
      <c r="A13" s="8">
        <v>10</v>
      </c>
      <c r="B13" s="69"/>
    </row>
    <row r="14" spans="1:2" ht="15.75" x14ac:dyDescent="0.25">
      <c r="A14" s="7" t="s">
        <v>86</v>
      </c>
      <c r="B14" s="1"/>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0"/>
  <sheetViews>
    <sheetView topLeftCell="C16" workbookViewId="0">
      <selection activeCell="E26" sqref="E26"/>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19" customFormat="1" x14ac:dyDescent="0.25">
      <c r="A1" s="21" t="s">
        <v>232</v>
      </c>
    </row>
    <row r="2" spans="1:5" s="19" customFormat="1" x14ac:dyDescent="0.25">
      <c r="A2" s="21" t="s">
        <v>135</v>
      </c>
    </row>
    <row r="3" spans="1:5" s="19" customFormat="1" x14ac:dyDescent="0.25">
      <c r="A3" s="19" t="s">
        <v>259</v>
      </c>
    </row>
    <row r="4" spans="1:5" x14ac:dyDescent="0.25">
      <c r="A4" s="25" t="s">
        <v>203</v>
      </c>
      <c r="B4" s="38"/>
      <c r="C4" s="38"/>
      <c r="D4" s="38"/>
      <c r="E4" s="24"/>
    </row>
    <row r="5" spans="1:5" x14ac:dyDescent="0.25">
      <c r="A5" s="10" t="s">
        <v>87</v>
      </c>
      <c r="B5" s="10" t="s">
        <v>88</v>
      </c>
      <c r="C5" s="10" t="s">
        <v>90</v>
      </c>
      <c r="D5" s="10" t="s">
        <v>91</v>
      </c>
      <c r="E5" s="10" t="s">
        <v>89</v>
      </c>
    </row>
    <row r="6" spans="1:5" ht="47.25" x14ac:dyDescent="0.25">
      <c r="A6" s="32">
        <v>1</v>
      </c>
      <c r="B6" s="15" t="s">
        <v>92</v>
      </c>
      <c r="C6" s="15" t="s">
        <v>93</v>
      </c>
      <c r="D6" s="14" t="s">
        <v>94</v>
      </c>
      <c r="E6" s="70" t="s">
        <v>255</v>
      </c>
    </row>
    <row r="7" spans="1:5" ht="31.5" x14ac:dyDescent="0.25">
      <c r="A7" s="32">
        <v>2</v>
      </c>
      <c r="B7" s="15" t="s">
        <v>95</v>
      </c>
      <c r="C7" s="15" t="s">
        <v>96</v>
      </c>
      <c r="D7" s="14" t="s">
        <v>94</v>
      </c>
      <c r="E7" s="70" t="s">
        <v>255</v>
      </c>
    </row>
    <row r="8" spans="1:5" x14ac:dyDescent="0.25">
      <c r="A8" s="32">
        <v>3</v>
      </c>
      <c r="B8" s="15" t="s">
        <v>97</v>
      </c>
      <c r="C8" s="15" t="s">
        <v>98</v>
      </c>
      <c r="D8" s="14" t="s">
        <v>94</v>
      </c>
      <c r="E8" s="70" t="s">
        <v>255</v>
      </c>
    </row>
    <row r="9" spans="1:5" ht="47.25" x14ac:dyDescent="0.25">
      <c r="A9" s="32">
        <v>4</v>
      </c>
      <c r="B9" s="15" t="s">
        <v>99</v>
      </c>
      <c r="C9" s="15" t="s">
        <v>100</v>
      </c>
      <c r="D9" s="14" t="s">
        <v>94</v>
      </c>
      <c r="E9" s="70" t="s">
        <v>255</v>
      </c>
    </row>
    <row r="10" spans="1:5" ht="31.5" x14ac:dyDescent="0.25">
      <c r="A10" s="32">
        <v>5</v>
      </c>
      <c r="B10" s="15" t="s">
        <v>101</v>
      </c>
      <c r="C10" s="15" t="s">
        <v>102</v>
      </c>
      <c r="D10" s="14" t="s">
        <v>94</v>
      </c>
      <c r="E10" s="70" t="s">
        <v>255</v>
      </c>
    </row>
    <row r="11" spans="1:5" x14ac:dyDescent="0.25">
      <c r="A11" s="32">
        <v>6</v>
      </c>
      <c r="B11" s="15" t="s">
        <v>103</v>
      </c>
      <c r="C11" s="15" t="s">
        <v>104</v>
      </c>
      <c r="D11" s="14" t="s">
        <v>94</v>
      </c>
      <c r="E11" s="70" t="s">
        <v>255</v>
      </c>
    </row>
    <row r="12" spans="1:5" ht="63" x14ac:dyDescent="0.25">
      <c r="A12" s="32">
        <v>7</v>
      </c>
      <c r="B12" s="15" t="s">
        <v>105</v>
      </c>
      <c r="C12" s="15" t="s">
        <v>106</v>
      </c>
      <c r="D12" s="14" t="s">
        <v>94</v>
      </c>
      <c r="E12" s="70" t="s">
        <v>255</v>
      </c>
    </row>
    <row r="13" spans="1:5" ht="31.5" x14ac:dyDescent="0.25">
      <c r="A13" s="32">
        <v>8</v>
      </c>
      <c r="B13" s="15" t="s">
        <v>107</v>
      </c>
      <c r="C13" s="15" t="s">
        <v>108</v>
      </c>
      <c r="D13" s="14" t="s">
        <v>94</v>
      </c>
      <c r="E13" s="70" t="s">
        <v>255</v>
      </c>
    </row>
    <row r="14" spans="1:5" x14ac:dyDescent="0.25">
      <c r="A14" s="32">
        <v>9</v>
      </c>
      <c r="B14" s="15" t="s">
        <v>109</v>
      </c>
      <c r="C14" s="15" t="s">
        <v>110</v>
      </c>
      <c r="D14" s="14" t="s">
        <v>94</v>
      </c>
      <c r="E14" s="70" t="s">
        <v>255</v>
      </c>
    </row>
    <row r="15" spans="1:5" s="19" customFormat="1" x14ac:dyDescent="0.25">
      <c r="B15" s="50"/>
      <c r="C15" s="50"/>
      <c r="D15" s="51"/>
      <c r="E15" s="50"/>
    </row>
    <row r="16" spans="1:5" x14ac:dyDescent="0.25">
      <c r="A16" s="25" t="s">
        <v>111</v>
      </c>
      <c r="B16" s="47"/>
      <c r="C16" s="47"/>
      <c r="D16" s="48"/>
      <c r="E16" s="49"/>
    </row>
    <row r="17" spans="1:5" x14ac:dyDescent="0.25">
      <c r="A17" s="10" t="s">
        <v>87</v>
      </c>
      <c r="B17" s="10" t="s">
        <v>88</v>
      </c>
      <c r="C17" s="10" t="s">
        <v>90</v>
      </c>
      <c r="D17" s="10" t="s">
        <v>91</v>
      </c>
      <c r="E17" s="10" t="s">
        <v>89</v>
      </c>
    </row>
    <row r="18" spans="1:5" ht="63" x14ac:dyDescent="0.25">
      <c r="A18" s="32">
        <v>10</v>
      </c>
      <c r="B18" s="15" t="s">
        <v>112</v>
      </c>
      <c r="C18" s="15" t="s">
        <v>113</v>
      </c>
      <c r="D18" s="14" t="s">
        <v>114</v>
      </c>
      <c r="E18" s="97" t="s">
        <v>392</v>
      </c>
    </row>
    <row r="19" spans="1:5" ht="31.5" x14ac:dyDescent="0.25">
      <c r="A19" s="32">
        <v>11</v>
      </c>
      <c r="B19" s="15" t="s">
        <v>115</v>
      </c>
      <c r="C19" s="15" t="s">
        <v>116</v>
      </c>
      <c r="D19" s="14" t="s">
        <v>114</v>
      </c>
      <c r="E19" s="95">
        <v>1334310</v>
      </c>
    </row>
    <row r="20" spans="1:5" x14ac:dyDescent="0.25">
      <c r="A20" s="32">
        <v>12</v>
      </c>
      <c r="B20" s="15" t="s">
        <v>117</v>
      </c>
      <c r="C20" s="15" t="s">
        <v>118</v>
      </c>
      <c r="D20" s="14" t="s">
        <v>114</v>
      </c>
      <c r="E20" s="95" t="s">
        <v>391</v>
      </c>
    </row>
    <row r="21" spans="1:5" ht="31.5" x14ac:dyDescent="0.25">
      <c r="A21" s="32">
        <v>13</v>
      </c>
      <c r="B21" s="15" t="s">
        <v>119</v>
      </c>
      <c r="C21" s="15" t="s">
        <v>120</v>
      </c>
      <c r="D21" s="14" t="s">
        <v>114</v>
      </c>
      <c r="E21" s="96">
        <v>51196</v>
      </c>
    </row>
    <row r="22" spans="1:5" ht="63" x14ac:dyDescent="0.25">
      <c r="A22" s="32">
        <v>14</v>
      </c>
      <c r="B22" s="15" t="s">
        <v>121</v>
      </c>
      <c r="C22" s="15" t="s">
        <v>122</v>
      </c>
      <c r="D22" s="14" t="s">
        <v>114</v>
      </c>
      <c r="E22" s="97" t="s">
        <v>393</v>
      </c>
    </row>
    <row r="23" spans="1:5" ht="31.5" x14ac:dyDescent="0.25">
      <c r="A23" s="32">
        <v>15</v>
      </c>
      <c r="B23" s="15" t="s">
        <v>123</v>
      </c>
      <c r="C23" s="15" t="s">
        <v>124</v>
      </c>
      <c r="D23" s="14" t="s">
        <v>114</v>
      </c>
      <c r="E23" s="95">
        <v>1334310</v>
      </c>
    </row>
    <row r="24" spans="1:5" x14ac:dyDescent="0.25">
      <c r="A24" s="32">
        <v>16</v>
      </c>
      <c r="B24" s="15" t="s">
        <v>125</v>
      </c>
      <c r="C24" s="15" t="s">
        <v>126</v>
      </c>
      <c r="D24" s="14" t="s">
        <v>114</v>
      </c>
      <c r="E24" s="95" t="s">
        <v>391</v>
      </c>
    </row>
    <row r="25" spans="1:5" ht="31.5" x14ac:dyDescent="0.25">
      <c r="A25" s="32">
        <v>17</v>
      </c>
      <c r="B25" s="15" t="s">
        <v>127</v>
      </c>
      <c r="C25" s="15" t="s">
        <v>120</v>
      </c>
      <c r="D25" s="14" t="s">
        <v>114</v>
      </c>
      <c r="E25" s="96">
        <v>51196</v>
      </c>
    </row>
    <row r="26" spans="1:5" ht="63" x14ac:dyDescent="0.25">
      <c r="A26" s="32">
        <v>18</v>
      </c>
      <c r="B26" s="15" t="s">
        <v>128</v>
      </c>
      <c r="C26" s="15" t="s">
        <v>129</v>
      </c>
      <c r="D26" s="14" t="s">
        <v>114</v>
      </c>
      <c r="E26" s="98" t="s">
        <v>394</v>
      </c>
    </row>
    <row r="27" spans="1:5" ht="31.5" x14ac:dyDescent="0.25">
      <c r="A27" s="32">
        <v>19</v>
      </c>
      <c r="B27" s="15" t="s">
        <v>130</v>
      </c>
      <c r="C27" s="15" t="s">
        <v>131</v>
      </c>
      <c r="D27" s="14" t="s">
        <v>114</v>
      </c>
      <c r="E27" s="95">
        <v>1334310</v>
      </c>
    </row>
    <row r="28" spans="1:5" x14ac:dyDescent="0.25">
      <c r="A28" s="32">
        <v>20</v>
      </c>
      <c r="B28" s="15" t="s">
        <v>132</v>
      </c>
      <c r="C28" s="15" t="s">
        <v>133</v>
      </c>
      <c r="D28" s="14" t="s">
        <v>114</v>
      </c>
      <c r="E28" s="95" t="s">
        <v>391</v>
      </c>
    </row>
    <row r="29" spans="1:5" ht="31.5" x14ac:dyDescent="0.25">
      <c r="A29" s="32">
        <v>21</v>
      </c>
      <c r="B29" s="15" t="s">
        <v>134</v>
      </c>
      <c r="C29" s="15" t="s">
        <v>120</v>
      </c>
      <c r="D29" s="14" t="s">
        <v>114</v>
      </c>
      <c r="E29" s="96">
        <v>51196</v>
      </c>
    </row>
    <row r="30" spans="1:5" s="19" customFormat="1" x14ac:dyDescent="0.25">
      <c r="A30" s="18" t="s">
        <v>86</v>
      </c>
      <c r="B30" s="50"/>
      <c r="C30" s="50"/>
      <c r="E30" s="50"/>
    </row>
  </sheetData>
  <conditionalFormatting sqref="E18:E29">
    <cfRule type="containsBlanks" dxfId="1" priority="1">
      <formula>LEN(TRIM(E18))=0</formula>
    </cfRule>
  </conditionalFormatting>
  <conditionalFormatting sqref="E6:E14">
    <cfRule type="containsBlanks" dxfId="0" priority="2">
      <formula>LEN(TRIM(E6))=0</formula>
    </cfRule>
  </conditionalFormatting>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3"/>
  <sheetViews>
    <sheetView topLeftCell="C1" workbookViewId="0">
      <selection activeCell="A38" sqref="A38"/>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19" customFormat="1" x14ac:dyDescent="0.25">
      <c r="A1" s="21" t="s">
        <v>232</v>
      </c>
    </row>
    <row r="2" spans="1:5" s="21" customFormat="1" x14ac:dyDescent="0.25">
      <c r="A2" s="21" t="s">
        <v>136</v>
      </c>
    </row>
    <row r="3" spans="1:5" s="19" customFormat="1" x14ac:dyDescent="0.25">
      <c r="A3" s="19" t="s">
        <v>275</v>
      </c>
    </row>
    <row r="4" spans="1:5" x14ac:dyDescent="0.25">
      <c r="A4" s="25" t="s">
        <v>140</v>
      </c>
      <c r="B4" s="38"/>
      <c r="C4" s="38"/>
      <c r="D4" s="38"/>
      <c r="E4" s="24"/>
    </row>
    <row r="5" spans="1:5" x14ac:dyDescent="0.25">
      <c r="A5" s="10" t="s">
        <v>87</v>
      </c>
      <c r="B5" s="10" t="s">
        <v>137</v>
      </c>
      <c r="C5" s="10" t="s">
        <v>138</v>
      </c>
      <c r="D5" s="10" t="s">
        <v>139</v>
      </c>
      <c r="E5" s="10" t="s">
        <v>91</v>
      </c>
    </row>
    <row r="6" spans="1:5" ht="52.5" customHeight="1" x14ac:dyDescent="0.25">
      <c r="A6" s="36">
        <v>1</v>
      </c>
      <c r="B6" s="37" t="s">
        <v>204</v>
      </c>
      <c r="C6" s="27" t="s">
        <v>141</v>
      </c>
      <c r="D6" s="27" t="s">
        <v>142</v>
      </c>
      <c r="E6" s="40" t="s">
        <v>143</v>
      </c>
    </row>
    <row r="7" spans="1:5" ht="47.25" x14ac:dyDescent="0.25">
      <c r="A7" s="32">
        <v>2</v>
      </c>
      <c r="B7" s="33" t="s">
        <v>205</v>
      </c>
      <c r="C7" s="15" t="s">
        <v>141</v>
      </c>
      <c r="D7" s="15" t="s">
        <v>245</v>
      </c>
      <c r="E7" s="41" t="s">
        <v>143</v>
      </c>
    </row>
    <row r="8" spans="1:5" s="9" customFormat="1" ht="47.25" x14ac:dyDescent="0.25">
      <c r="A8" s="32">
        <v>3</v>
      </c>
      <c r="B8" s="34" t="s">
        <v>213</v>
      </c>
      <c r="C8" s="13" t="s">
        <v>209</v>
      </c>
      <c r="D8" s="35" t="s">
        <v>246</v>
      </c>
      <c r="E8" s="42">
        <v>140.00800000000001</v>
      </c>
    </row>
    <row r="9" spans="1:5" x14ac:dyDescent="0.25">
      <c r="A9" s="19"/>
      <c r="B9" s="19"/>
      <c r="C9" s="19"/>
      <c r="D9" s="19"/>
      <c r="E9" s="19"/>
    </row>
    <row r="10" spans="1:5" x14ac:dyDescent="0.25">
      <c r="A10" s="25" t="s">
        <v>206</v>
      </c>
      <c r="B10" s="38"/>
      <c r="C10" s="38"/>
      <c r="D10" s="38"/>
      <c r="E10" s="24"/>
    </row>
    <row r="11" spans="1:5" x14ac:dyDescent="0.25">
      <c r="A11" s="39" t="s">
        <v>208</v>
      </c>
      <c r="B11" s="39" t="s">
        <v>137</v>
      </c>
      <c r="C11" s="39" t="s">
        <v>138</v>
      </c>
      <c r="D11" s="39" t="s">
        <v>139</v>
      </c>
      <c r="E11" s="39" t="s">
        <v>91</v>
      </c>
    </row>
    <row r="12" spans="1:5" ht="31.5" x14ac:dyDescent="0.25">
      <c r="A12" s="32" t="s">
        <v>211</v>
      </c>
      <c r="B12" s="15" t="s">
        <v>23</v>
      </c>
      <c r="C12" s="15" t="s">
        <v>249</v>
      </c>
      <c r="D12" s="15" t="s">
        <v>248</v>
      </c>
      <c r="E12" s="41" t="s">
        <v>168</v>
      </c>
    </row>
    <row r="13" spans="1:5" ht="31.5" x14ac:dyDescent="0.25">
      <c r="A13" s="32" t="s">
        <v>167</v>
      </c>
      <c r="B13" s="15" t="s">
        <v>170</v>
      </c>
      <c r="C13" s="15" t="s">
        <v>250</v>
      </c>
      <c r="D13" s="15" t="s">
        <v>171</v>
      </c>
      <c r="E13" s="41" t="s">
        <v>255</v>
      </c>
    </row>
    <row r="14" spans="1:5" x14ac:dyDescent="0.25">
      <c r="A14" s="32" t="s">
        <v>169</v>
      </c>
      <c r="B14" s="15" t="s">
        <v>24</v>
      </c>
      <c r="C14" s="15" t="s">
        <v>173</v>
      </c>
      <c r="D14" s="15" t="s">
        <v>174</v>
      </c>
      <c r="E14" s="41" t="s">
        <v>175</v>
      </c>
    </row>
    <row r="15" spans="1:5" x14ac:dyDescent="0.25">
      <c r="A15" s="32" t="s">
        <v>172</v>
      </c>
      <c r="B15" s="15" t="s">
        <v>25</v>
      </c>
      <c r="C15" s="15" t="s">
        <v>177</v>
      </c>
      <c r="D15" s="15" t="s">
        <v>178</v>
      </c>
      <c r="E15" s="41" t="s">
        <v>168</v>
      </c>
    </row>
    <row r="16" spans="1:5" ht="31.5" x14ac:dyDescent="0.25">
      <c r="A16" s="32" t="s">
        <v>176</v>
      </c>
      <c r="B16" s="15" t="s">
        <v>26</v>
      </c>
      <c r="C16" s="15" t="s">
        <v>180</v>
      </c>
      <c r="D16" s="15" t="s">
        <v>181</v>
      </c>
      <c r="E16" s="43" t="s">
        <v>256</v>
      </c>
    </row>
    <row r="17" spans="1:5" x14ac:dyDescent="0.25">
      <c r="A17" s="32" t="s">
        <v>179</v>
      </c>
      <c r="B17" s="15" t="s">
        <v>216</v>
      </c>
      <c r="C17" s="15" t="s">
        <v>183</v>
      </c>
      <c r="D17" s="15" t="s">
        <v>184</v>
      </c>
      <c r="E17" s="41" t="s">
        <v>185</v>
      </c>
    </row>
    <row r="18" spans="1:5" ht="31.5" x14ac:dyDescent="0.25">
      <c r="A18" s="32" t="s">
        <v>182</v>
      </c>
      <c r="B18" s="15" t="s">
        <v>27</v>
      </c>
      <c r="C18" s="15" t="s">
        <v>187</v>
      </c>
      <c r="D18" s="15" t="s">
        <v>251</v>
      </c>
      <c r="E18" s="41" t="s">
        <v>188</v>
      </c>
    </row>
    <row r="19" spans="1:5" x14ac:dyDescent="0.25">
      <c r="A19" s="32" t="s">
        <v>186</v>
      </c>
      <c r="B19" s="15" t="s">
        <v>28</v>
      </c>
      <c r="C19" s="15" t="s">
        <v>190</v>
      </c>
      <c r="D19" s="15" t="s">
        <v>191</v>
      </c>
      <c r="E19" s="41" t="s">
        <v>192</v>
      </c>
    </row>
    <row r="20" spans="1:5" ht="39.200000000000003" customHeight="1" x14ac:dyDescent="0.25">
      <c r="A20" s="32" t="s">
        <v>189</v>
      </c>
      <c r="B20" s="15" t="s">
        <v>29</v>
      </c>
      <c r="C20" s="15" t="s">
        <v>194</v>
      </c>
      <c r="D20" s="15" t="s">
        <v>218</v>
      </c>
      <c r="E20" s="41" t="s">
        <v>192</v>
      </c>
    </row>
    <row r="21" spans="1:5" ht="31.5" x14ac:dyDescent="0.25">
      <c r="A21" s="32" t="s">
        <v>193</v>
      </c>
      <c r="B21" s="15" t="s">
        <v>30</v>
      </c>
      <c r="C21" s="15" t="s">
        <v>196</v>
      </c>
      <c r="D21" s="15" t="s">
        <v>252</v>
      </c>
      <c r="E21" s="41" t="s">
        <v>192</v>
      </c>
    </row>
    <row r="22" spans="1:5" ht="63" x14ac:dyDescent="0.25">
      <c r="A22" s="32" t="s">
        <v>195</v>
      </c>
      <c r="B22" s="15" t="s">
        <v>31</v>
      </c>
      <c r="C22" s="15" t="s">
        <v>197</v>
      </c>
      <c r="D22" s="15" t="s">
        <v>253</v>
      </c>
      <c r="E22" s="41" t="s">
        <v>198</v>
      </c>
    </row>
    <row r="23" spans="1:5" ht="63" x14ac:dyDescent="0.25">
      <c r="A23" s="14" t="s">
        <v>212</v>
      </c>
      <c r="B23" s="15" t="s">
        <v>199</v>
      </c>
      <c r="C23" s="15" t="s">
        <v>200</v>
      </c>
      <c r="D23" s="15" t="s">
        <v>217</v>
      </c>
      <c r="E23" s="41" t="s">
        <v>201</v>
      </c>
    </row>
    <row r="24" spans="1:5" x14ac:dyDescent="0.25">
      <c r="A24" s="19"/>
      <c r="B24" s="19"/>
      <c r="C24" s="19"/>
      <c r="D24" s="19"/>
      <c r="E24" s="19"/>
    </row>
    <row r="25" spans="1:5" x14ac:dyDescent="0.25">
      <c r="A25" s="25" t="s">
        <v>207</v>
      </c>
      <c r="B25" s="38"/>
      <c r="C25" s="38"/>
      <c r="D25" s="38"/>
      <c r="E25" s="24"/>
    </row>
    <row r="26" spans="1:5" x14ac:dyDescent="0.25">
      <c r="A26" s="10" t="s">
        <v>87</v>
      </c>
      <c r="B26" s="10" t="s">
        <v>137</v>
      </c>
      <c r="C26" s="10" t="s">
        <v>138</v>
      </c>
      <c r="D26" s="10" t="s">
        <v>139</v>
      </c>
      <c r="E26" s="10" t="s">
        <v>91</v>
      </c>
    </row>
    <row r="27" spans="1:5" ht="126" x14ac:dyDescent="0.25">
      <c r="A27" s="32">
        <v>1</v>
      </c>
      <c r="B27" s="15" t="s">
        <v>144</v>
      </c>
      <c r="C27" s="15" t="s">
        <v>202</v>
      </c>
      <c r="D27" s="15" t="s">
        <v>257</v>
      </c>
      <c r="E27" s="41" t="s">
        <v>254</v>
      </c>
    </row>
    <row r="28" spans="1:5" ht="48.2" customHeight="1" x14ac:dyDescent="0.25">
      <c r="A28" s="32">
        <v>2</v>
      </c>
      <c r="B28" s="15" t="s">
        <v>145</v>
      </c>
      <c r="C28" s="15" t="s">
        <v>146</v>
      </c>
      <c r="D28" s="15" t="s">
        <v>222</v>
      </c>
      <c r="E28" s="41" t="s">
        <v>147</v>
      </c>
    </row>
    <row r="29" spans="1:5" ht="31.5" x14ac:dyDescent="0.25">
      <c r="A29" s="32">
        <v>3</v>
      </c>
      <c r="B29" s="15" t="s">
        <v>148</v>
      </c>
      <c r="C29" s="15" t="s">
        <v>149</v>
      </c>
      <c r="D29" s="15" t="s">
        <v>223</v>
      </c>
      <c r="E29" s="41" t="s">
        <v>150</v>
      </c>
    </row>
    <row r="30" spans="1:5" ht="31.5" x14ac:dyDescent="0.25">
      <c r="A30" s="32">
        <v>4</v>
      </c>
      <c r="B30" s="15" t="s">
        <v>151</v>
      </c>
      <c r="C30" s="15" t="s">
        <v>152</v>
      </c>
      <c r="D30" s="15" t="s">
        <v>224</v>
      </c>
      <c r="E30" s="41" t="s">
        <v>153</v>
      </c>
    </row>
    <row r="31" spans="1:5" ht="63" customHeight="1" x14ac:dyDescent="0.25">
      <c r="A31" s="32">
        <v>5</v>
      </c>
      <c r="B31" s="15" t="s">
        <v>154</v>
      </c>
      <c r="C31" s="15" t="s">
        <v>155</v>
      </c>
      <c r="D31" s="15" t="s">
        <v>225</v>
      </c>
      <c r="E31" s="41" t="s">
        <v>156</v>
      </c>
    </row>
    <row r="32" spans="1:5" ht="63" customHeight="1" x14ac:dyDescent="0.25">
      <c r="A32" s="32">
        <v>6</v>
      </c>
      <c r="B32" s="15" t="s">
        <v>157</v>
      </c>
      <c r="C32" s="15" t="s">
        <v>158</v>
      </c>
      <c r="D32" s="15" t="s">
        <v>226</v>
      </c>
      <c r="E32" s="41" t="s">
        <v>159</v>
      </c>
    </row>
    <row r="33" spans="1:5" s="9" customFormat="1" ht="31.5" x14ac:dyDescent="0.25">
      <c r="A33" s="32">
        <v>7</v>
      </c>
      <c r="B33" s="34" t="s">
        <v>271</v>
      </c>
      <c r="C33" s="13" t="s">
        <v>215</v>
      </c>
      <c r="D33" s="13" t="s">
        <v>214</v>
      </c>
      <c r="E33" s="42" t="s">
        <v>188</v>
      </c>
    </row>
    <row r="34" spans="1:5" ht="63" x14ac:dyDescent="0.25">
      <c r="A34" s="32">
        <v>8</v>
      </c>
      <c r="B34" s="15" t="s">
        <v>272</v>
      </c>
      <c r="C34" s="15" t="s">
        <v>258</v>
      </c>
      <c r="D34" s="15" t="s">
        <v>165</v>
      </c>
      <c r="E34" s="41" t="s">
        <v>166</v>
      </c>
    </row>
    <row r="35" spans="1:5" ht="63" x14ac:dyDescent="0.25">
      <c r="A35" s="32">
        <v>9</v>
      </c>
      <c r="B35" s="15" t="s">
        <v>160</v>
      </c>
      <c r="C35" s="15" t="s">
        <v>161</v>
      </c>
      <c r="D35" s="15" t="s">
        <v>227</v>
      </c>
      <c r="E35" s="41" t="s">
        <v>162</v>
      </c>
    </row>
    <row r="36" spans="1:5" ht="63" x14ac:dyDescent="0.25">
      <c r="A36" s="32">
        <v>10</v>
      </c>
      <c r="B36" s="15" t="s">
        <v>230</v>
      </c>
      <c r="C36" s="15" t="s">
        <v>163</v>
      </c>
      <c r="D36" s="15" t="s">
        <v>228</v>
      </c>
      <c r="E36" s="41" t="s">
        <v>156</v>
      </c>
    </row>
    <row r="37" spans="1:5" ht="78.75" x14ac:dyDescent="0.25">
      <c r="A37" s="32">
        <v>11</v>
      </c>
      <c r="B37" s="15" t="s">
        <v>231</v>
      </c>
      <c r="C37" s="15" t="s">
        <v>164</v>
      </c>
      <c r="D37" s="15" t="s">
        <v>229</v>
      </c>
      <c r="E37" s="41" t="s">
        <v>159</v>
      </c>
    </row>
    <row r="38" spans="1:5" s="19" customFormat="1" x14ac:dyDescent="0.25">
      <c r="A38" s="18" t="s">
        <v>86</v>
      </c>
    </row>
    <row r="39" spans="1:5" hidden="1" x14ac:dyDescent="0.25"/>
    <row r="40" spans="1:5" hidden="1" x14ac:dyDescent="0.25"/>
    <row r="41" spans="1:5" hidden="1" x14ac:dyDescent="0.25"/>
    <row r="42" spans="1:5" hidden="1" x14ac:dyDescent="0.25"/>
    <row r="43" spans="1:5" hidden="1" x14ac:dyDescent="0.25"/>
  </sheetData>
  <pageMargins left="0.7" right="0.7" top="0.75" bottom="0.75" header="0.3" footer="0.3"/>
  <customProperties>
    <customPr name="_pios_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Table of Contents</vt:lpstr>
      <vt:lpstr>1- Contact Information</vt:lpstr>
      <vt:lpstr>2 - Individual Debt Obligations</vt:lpstr>
      <vt:lpstr>3 - Summary of Debt Obligations</vt:lpstr>
      <vt:lpstr>Hide</vt:lpstr>
      <vt:lpstr>4 - Additional Notes</vt:lpstr>
      <vt:lpstr>5 - Optional Reporting</vt:lpstr>
      <vt:lpstr>6 - Instructions and Glossary</vt:lpstr>
      <vt:lpstr>'1- Contact Information'!Print_Area</vt:lpstr>
      <vt:lpstr>'2 - Individual Debt Obligations'!Print_Area</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2021-03-25T21:21:03Z</cp:lastPrinted>
  <dcterms:created xsi:type="dcterms:W3CDTF">2017-01-13T17:49:37Z</dcterms:created>
  <dcterms:modified xsi:type="dcterms:W3CDTF">2021-03-26T12:33:21Z</dcterms:modified>
</cp:coreProperties>
</file>